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nis\Documents\PLAN 2025-2027\"/>
    </mc:Choice>
  </mc:AlternateContent>
  <xr:revisionPtr revIDLastSave="0" documentId="13_ncr:1_{D52CC64B-DF4F-447A-A022-4694D9BBB5A3}" xr6:coauthVersionLast="47" xr6:coauthVersionMax="47" xr10:uidLastSave="{00000000-0000-0000-0000-000000000000}"/>
  <bookViews>
    <workbookView xWindow="2895" yWindow="2895" windowWidth="16125" windowHeight="9360" firstSheet="7" activeTab="9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List3" sheetId="12" r:id="rId4"/>
    <sheet name="List4" sheetId="13" r:id="rId5"/>
    <sheet name="Rashodi prema funkcijskoj kl" sheetId="5" r:id="rId6"/>
    <sheet name="Račun financiranja" sheetId="6" r:id="rId7"/>
    <sheet name="List1" sheetId="11" r:id="rId8"/>
    <sheet name="Račun financiranja po izvorima" sheetId="9" r:id="rId9"/>
    <sheet name="POSEBNI DIO" sheetId="7" r:id="rId10"/>
    <sheet name="List2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G7" i="7"/>
  <c r="I7" i="7" l="1"/>
  <c r="H7" i="7"/>
  <c r="F7" i="7"/>
  <c r="F6" i="7" s="1"/>
  <c r="E7" i="7"/>
  <c r="F70" i="7"/>
  <c r="I86" i="7" l="1"/>
  <c r="F86" i="7"/>
  <c r="F69" i="7" s="1"/>
  <c r="G86" i="7"/>
  <c r="H86" i="7"/>
  <c r="E86" i="7"/>
  <c r="I70" i="7" l="1"/>
  <c r="I69" i="7" s="1"/>
  <c r="H70" i="7"/>
  <c r="H69" i="7" s="1"/>
  <c r="G70" i="7"/>
  <c r="G69" i="7" s="1"/>
  <c r="E70" i="7"/>
  <c r="E69" i="7" s="1"/>
  <c r="J11" i="10" l="1"/>
  <c r="G11" i="10"/>
  <c r="H11" i="10"/>
  <c r="I11" i="10"/>
  <c r="G8" i="10"/>
  <c r="H8" i="10"/>
  <c r="I8" i="10"/>
  <c r="J8" i="10"/>
  <c r="I14" i="10" l="1"/>
  <c r="H14" i="10"/>
  <c r="G14" i="10"/>
  <c r="J14" i="10"/>
  <c r="D21" i="8"/>
  <c r="E21" i="8"/>
  <c r="F21" i="8"/>
  <c r="B21" i="8"/>
  <c r="C21" i="8"/>
  <c r="C48" i="8"/>
  <c r="D48" i="8"/>
  <c r="E48" i="8"/>
  <c r="F48" i="8"/>
  <c r="C16" i="8"/>
  <c r="C13" i="8"/>
  <c r="D13" i="8"/>
  <c r="E13" i="8"/>
  <c r="F13" i="8"/>
  <c r="B13" i="8"/>
  <c r="B16" i="8"/>
  <c r="C29" i="8"/>
  <c r="D29" i="8"/>
  <c r="E29" i="8"/>
  <c r="F29" i="8"/>
  <c r="B29" i="8"/>
  <c r="C26" i="8"/>
  <c r="D26" i="8"/>
  <c r="E26" i="8"/>
  <c r="F26" i="8"/>
  <c r="B26" i="8"/>
  <c r="C53" i="8"/>
  <c r="D53" i="8"/>
  <c r="E53" i="8"/>
  <c r="F53" i="8"/>
  <c r="B53" i="8"/>
  <c r="C56" i="8"/>
  <c r="D56" i="8"/>
  <c r="E56" i="8"/>
  <c r="F56" i="8"/>
  <c r="B56" i="8"/>
  <c r="C38" i="8"/>
  <c r="D38" i="8"/>
  <c r="E38" i="8"/>
  <c r="F38" i="8"/>
  <c r="B38" i="8"/>
  <c r="C40" i="8"/>
  <c r="D40" i="8"/>
  <c r="E40" i="8"/>
  <c r="F40" i="8"/>
  <c r="B40" i="8"/>
  <c r="C43" i="8"/>
  <c r="D43" i="8"/>
  <c r="E43" i="8"/>
  <c r="F43" i="8"/>
  <c r="B43" i="8"/>
  <c r="B48" i="8"/>
  <c r="D16" i="8"/>
  <c r="E16" i="8"/>
  <c r="F16" i="8"/>
  <c r="C11" i="8"/>
  <c r="E11" i="8"/>
  <c r="F11" i="8"/>
  <c r="B11" i="8"/>
  <c r="G27" i="3"/>
  <c r="H27" i="3"/>
  <c r="E33" i="3"/>
  <c r="F33" i="3"/>
  <c r="F26" i="3" s="1"/>
  <c r="G33" i="3"/>
  <c r="H33" i="3"/>
  <c r="D33" i="3"/>
  <c r="H11" i="3"/>
  <c r="F11" i="3"/>
  <c r="G11" i="3"/>
  <c r="G10" i="3" s="1"/>
  <c r="E18" i="3"/>
  <c r="F18" i="3"/>
  <c r="G18" i="3"/>
  <c r="H18" i="3"/>
  <c r="D18" i="3"/>
  <c r="I6" i="7"/>
  <c r="H6" i="7"/>
  <c r="G6" i="7"/>
  <c r="B37" i="8" l="1"/>
  <c r="F10" i="3"/>
  <c r="H26" i="3"/>
  <c r="G26" i="3"/>
  <c r="B10" i="8"/>
  <c r="E6" i="7"/>
  <c r="F11" i="5" l="1"/>
  <c r="E11" i="5"/>
  <c r="D11" i="5"/>
  <c r="C11" i="5"/>
  <c r="B11" i="5"/>
  <c r="F10" i="8" l="1"/>
  <c r="E10" i="8"/>
  <c r="D10" i="8"/>
  <c r="F37" i="8"/>
  <c r="E37" i="8"/>
  <c r="D37" i="8"/>
  <c r="C10" i="8" l="1"/>
  <c r="C37" i="8"/>
  <c r="D27" i="3" l="1"/>
  <c r="D26" i="3" s="1"/>
  <c r="E27" i="3"/>
  <c r="E26" i="3" s="1"/>
  <c r="H10" i="3"/>
  <c r="E11" i="3"/>
  <c r="E10" i="3" s="1"/>
  <c r="D11" i="3" l="1"/>
  <c r="D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1" i="10"/>
  <c r="F8" i="10"/>
  <c r="F14" i="10" l="1"/>
  <c r="F22" i="10" s="1"/>
  <c r="F28" i="10" s="1"/>
  <c r="F29" i="10" s="1"/>
  <c r="I22" i="10"/>
  <c r="I28" i="10" s="1"/>
  <c r="I29" i="10" s="1"/>
  <c r="G22" i="10"/>
  <c r="G28" i="10" s="1"/>
  <c r="G29" i="10" s="1"/>
  <c r="H22" i="10"/>
  <c r="H28" i="10" s="1"/>
  <c r="H29" i="10" s="1"/>
  <c r="J22" i="10"/>
  <c r="J28" i="10" s="1"/>
  <c r="J29" i="10" s="1"/>
</calcChain>
</file>

<file path=xl/sharedStrings.xml><?xml version="1.0" encoding="utf-8"?>
<sst xmlns="http://schemas.openxmlformats.org/spreadsheetml/2006/main" count="379" uniqueCount="178">
  <si>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</si>
  <si>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</si>
  <si>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</si>
  <si>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</si>
  <si>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</si>
  <si>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</si>
  <si>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</si>
  <si>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</si>
  <si>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</si>
  <si>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</si>
  <si>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</si>
  <si>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</si>
  <si>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</si>
  <si>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</si>
  <si>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</si>
  <si>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</si>
  <si>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</si>
  <si>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</si>
  <si>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</si>
  <si>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</si>
  <si>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</si>
  <si>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</si>
  <si>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</si>
  <si>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</si>
  <si>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</si>
  <si>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</si>
  <si>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</si>
  <si>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</si>
  <si>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</si>
  <si>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</si>
  <si>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</si>
  <si>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</si>
  <si>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</si>
  <si>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</si>
  <si>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</si>
  <si>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</si>
  <si>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</si>
  <si>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</si>
  <si>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</si>
  <si>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</si>
  <si>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</si>
  <si>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</si>
  <si>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</si>
  <si>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</si>
  <si>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</si>
  <si>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</si>
  <si>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</si>
  <si>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</si>
  <si>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</si>
  <si>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</si>
  <si>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</si>
  <si>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</si>
  <si>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</si>
  <si>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</si>
  <si>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</si>
  <si>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</si>
  <si>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</si>
  <si>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</si>
  <si>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</si>
  <si>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</si>
  <si>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</si>
  <si>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</si>
  <si>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</si>
  <si>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</si>
  <si>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</si>
  <si>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</si>
  <si>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</si>
  <si>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</si>
  <si>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</si>
  <si>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</si>
  <si>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</si>
  <si>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</si>
  <si>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</si>
  <si>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admin. Pristojbi, pristojbi po posebnim propisima</t>
  </si>
  <si>
    <t>Prihodi od prodaje proiz. I robe te pruženih usluga</t>
  </si>
  <si>
    <t>Kazne, upravne mjere i ostali prihodi</t>
  </si>
  <si>
    <t>Ostali rashodi</t>
  </si>
  <si>
    <t>Financijski rashodi</t>
  </si>
  <si>
    <t>Naknade građanima i
kućanstvima na temelju osiguranja i druge naknade</t>
  </si>
  <si>
    <t xml:space="preserve">  32 Vlasiti prihodi-
proračunski korisnici</t>
  </si>
  <si>
    <t xml:space="preserve"> 44 Prihodi za decentralizirane funkcije</t>
  </si>
  <si>
    <t xml:space="preserve">  51 Pomoći</t>
  </si>
  <si>
    <t xml:space="preserve">  52 Pomoći-proračunski
 korisnici</t>
  </si>
  <si>
    <t>7 Prihodi od prodaje ili zamjene nefinanc. Imovine i naknade s naslova osiguranja</t>
  </si>
  <si>
    <t>73 Prihodi od prodaje ili zamjene nefinanc. Imovine i naknade s naslova osiguranja-proračunski korisnici</t>
  </si>
  <si>
    <t>38 Prenesena sredstva-vlastiti prihodi prorač. korisnika</t>
  </si>
  <si>
    <t>48-Prenesena sredstva-namjenski prihodi</t>
  </si>
  <si>
    <t>58 Prenesena sredstva-pomoći</t>
  </si>
  <si>
    <t>6 Donacije</t>
  </si>
  <si>
    <t>62-Donacije-proračunski korisnici</t>
  </si>
  <si>
    <t>62 Donacije-Proračunski korisnici</t>
  </si>
  <si>
    <t>09 Obrazovanje</t>
  </si>
  <si>
    <t>0912 Osnovno obrazovanje</t>
  </si>
  <si>
    <t>096 Dodatne usluge u obrazovanju</t>
  </si>
  <si>
    <t>PROGRAM 5301</t>
  </si>
  <si>
    <t>Osnovnoškolsko obrazovanje</t>
  </si>
  <si>
    <t>Aktivnost A 530101</t>
  </si>
  <si>
    <t>Osiguranje uvjeta rada</t>
  </si>
  <si>
    <t>Izvor financiranja 111</t>
  </si>
  <si>
    <t>Porezni i ostali prihodi</t>
  </si>
  <si>
    <t>Izvor financiranja 321</t>
  </si>
  <si>
    <t>Vlastiti prihodi-proračunski
 korisnici</t>
  </si>
  <si>
    <t>Izvor financiranja 431</t>
  </si>
  <si>
    <t>Prihodi za posebne namjene-proračunski korisnici</t>
  </si>
  <si>
    <t>Izvor financiranja 441</t>
  </si>
  <si>
    <t>Prihodi za decentralizirane funkcije-OŠ</t>
  </si>
  <si>
    <t>Izvor financiranja 483</t>
  </si>
  <si>
    <t>Prenesena sredstva-namjenski prihodi-proračunski korisnici</t>
  </si>
  <si>
    <t>Izvor financiranja 521</t>
  </si>
  <si>
    <t>Pomoći-proračunski korisnici</t>
  </si>
  <si>
    <t>Izvor financiranja 582</t>
  </si>
  <si>
    <t>Prenesena sredstva-pomoći-proračunski korisnici</t>
  </si>
  <si>
    <t>Aktivnost A 530106</t>
  </si>
  <si>
    <t>Nabava udžbenika za učenike OŠ</t>
  </si>
  <si>
    <t>PROGRAM 5302</t>
  </si>
  <si>
    <t>Unapređenje kvalitete odgojno obrazovnog sustava</t>
  </si>
  <si>
    <t>Aktivnost A 530202</t>
  </si>
  <si>
    <t>Produženi boravak učenika-putnika</t>
  </si>
  <si>
    <t>Aktivnost A 530209</t>
  </si>
  <si>
    <t>Sufinanciranje rada pomoćnika u nastavi</t>
  </si>
  <si>
    <t>Izvor financiranja 116</t>
  </si>
  <si>
    <t>Predfinanciranje EU projekata</t>
  </si>
  <si>
    <t>Izvor financiranja 512</t>
  </si>
  <si>
    <t>Pomoći iz državnog proračuna</t>
  </si>
  <si>
    <t>Izvor financiranja 515</t>
  </si>
  <si>
    <t>Pomoći za provođenje EU projekata</t>
  </si>
  <si>
    <t>Aktivnost A 530222</t>
  </si>
  <si>
    <t>Programi školskog kurikuluma</t>
  </si>
  <si>
    <t>PROGRAM 5306</t>
  </si>
  <si>
    <t>Obilježavanje postignuća učenika i nastavnika</t>
  </si>
  <si>
    <t>Aktivnost A 530604</t>
  </si>
  <si>
    <t>Natjecanja i smotre</t>
  </si>
  <si>
    <t>PROGRAM 5308</t>
  </si>
  <si>
    <t>Kapitalna ulaganja u odgojno obrazovnu infrastrukturu</t>
  </si>
  <si>
    <t>Aktivnost K 530801</t>
  </si>
  <si>
    <t>Opremanje ustanova škostva</t>
  </si>
  <si>
    <t>Izvor financiranja 731</t>
  </si>
  <si>
    <t>Prihodi od prodaje ili zamjene nefin.imovine i naknade štete s naslova osiguranja-prorač. Korisnici</t>
  </si>
  <si>
    <t>Izvor financiranja 383</t>
  </si>
  <si>
    <t>Prenesena sredstva-vl. Prihodi proračunskih korisnika</t>
  </si>
  <si>
    <t>Izvor financiranja 621</t>
  </si>
  <si>
    <t>Donacije-proračunski korisnici</t>
  </si>
  <si>
    <t>Aktivnost A 530107</t>
  </si>
  <si>
    <t>Prehrana za učenike u osnovnim školama</t>
  </si>
  <si>
    <t>Izvor financiranja 581</t>
  </si>
  <si>
    <t>Prenesena sredstva-pomoći</t>
  </si>
  <si>
    <t>Aktivnost A 530239</t>
  </si>
  <si>
    <t>Županijska škola plivanja</t>
  </si>
  <si>
    <t>Aktivnost A 530240</t>
  </si>
  <si>
    <t>Osiguranje besplatnih zaliha menstrualnih higijenskih potrepština</t>
  </si>
  <si>
    <t>Prihodi s naslova osiguranja, refundacije štete i totalne štete</t>
  </si>
  <si>
    <t>Stambeni objekti za zaposlene</t>
  </si>
  <si>
    <t>78Prenesena sredstva prihodi od prodaje ili zamjene nefinanc. Imovine i naknade s naslova osiguranja-proračunski korisnici</t>
  </si>
  <si>
    <t>78 Prenesena sredstva prihodi od prodaje ili zamjene nefinanc. Imovine i naknade s naslova osiguranja-proračunski korisnici</t>
  </si>
  <si>
    <t>68  Prenesena sredstva -donacije-Proračunski korisnici</t>
  </si>
  <si>
    <t>48 Prenesena sredstva prihodi za decentralizirane funkcije</t>
  </si>
  <si>
    <t>38 prenesena sredstva -vlastiti prihodi proračunskih korisnika</t>
  </si>
  <si>
    <t>48 Prenesena sredstva - prihodi za posebne namjene proračunski korisnici</t>
  </si>
  <si>
    <t>58 Prenesena sredstva-pomoći proračunskim korisnicima</t>
  </si>
  <si>
    <t>68 prenesena sredstva - donacije proračunskim korisnicima</t>
  </si>
  <si>
    <t>58 Pomoći - pračunskim korisnicima PGŽ</t>
  </si>
  <si>
    <t>48 Prenesena sredstva - prihodi za decentralizirane funkcije</t>
  </si>
  <si>
    <t>FINANCIJSKI PLAN PRORAČUNSKOG KORISNIKA JEDINICE LOKALNE I PODRUČNE (REGIONALNE) SAMOUPRAVE 
ZA 2025. I PROJEKCIJA ZA 2026. I 2027. GODINU</t>
  </si>
  <si>
    <t>Projekcija 
za 2027.</t>
  </si>
  <si>
    <t>Plan za 2025.</t>
  </si>
  <si>
    <t>Plan 2024.</t>
  </si>
  <si>
    <t>Proračun za 2025.</t>
  </si>
  <si>
    <t>Projekcija proračuna
za 2027.</t>
  </si>
  <si>
    <t>Projekcija 
za 2027</t>
  </si>
  <si>
    <t>Izvršenje 2023.*</t>
  </si>
  <si>
    <t>Izvršenje 2023.</t>
  </si>
  <si>
    <t>knjige</t>
  </si>
  <si>
    <t>Projekcija proračuna
za 202.</t>
  </si>
  <si>
    <t>Izvor financiranja 484</t>
  </si>
  <si>
    <t>Rashodi za nabavku nefin. Imovine</t>
  </si>
  <si>
    <t>Izvor financiranja 682</t>
  </si>
  <si>
    <t>Izvor financiranja 782</t>
  </si>
  <si>
    <t>izvor financiranja 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</si>
</sst>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4" fontId="0" fillId="0" borderId="3" xfId="0" applyNumberFormat="1" applyBorder="1"/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0" fontId="23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4" fontId="1" fillId="0" borderId="3" xfId="0" applyNumberFormat="1" applyFont="1" applyBorder="1"/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>
      <alignment horizontal="right"/>
    </xf>
    <xf numFmtId="0" fontId="8" fillId="2" borderId="0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 applyProtection="1">
      <alignment horizontal="right" wrapText="1"/>
    </xf>
    <xf numFmtId="2" fontId="0" fillId="0" borderId="3" xfId="0" applyNumberFormat="1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0" fillId="0" borderId="3" xfId="0" applyNumberFormat="1" applyFon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 indent="1"/>
    </xf>
    <xf numFmtId="0" fontId="26" fillId="0" borderId="2" xfId="0" applyNumberFormat="1" applyFont="1" applyBorder="1" applyAlignment="1">
      <alignment horizontal="left" vertical="center" wrapText="1" indent="1"/>
    </xf>
    <xf numFmtId="0" fontId="26" fillId="0" borderId="4" xfId="0" applyNumberFormat="1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5" fillId="2" borderId="1" xfId="0" applyNumberFormat="1" applyFont="1" applyFill="1" applyBorder="1" applyAlignment="1" applyProtection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F1" workbookViewId="0">
      <selection activeCell="J11" sqref="J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6" t="s">
        <v>29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46" t="s">
        <v>17</v>
      </c>
      <c r="B3" s="146"/>
      <c r="C3" s="146"/>
      <c r="D3" s="146"/>
      <c r="E3" s="146"/>
      <c r="F3" s="146"/>
      <c r="G3" s="146"/>
      <c r="H3" s="146"/>
      <c r="I3" s="159"/>
      <c r="J3" s="159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46" t="s">
        <v>23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33</v>
      </c>
    </row>
    <row r="7" spans="1:10" ht="25.5" x14ac:dyDescent="0.25">
      <c r="A7" s="30"/>
      <c r="B7" s="31"/>
      <c r="C7" s="31"/>
      <c r="D7" s="32"/>
      <c r="E7" s="33"/>
      <c r="F7" s="3" t="s">
        <v>169</v>
      </c>
      <c r="G7" s="3" t="s">
        <v>165</v>
      </c>
      <c r="H7" s="3" t="s">
        <v>166</v>
      </c>
      <c r="I7" s="3" t="s">
        <v>172</v>
      </c>
      <c r="J7" s="3" t="s">
        <v>167</v>
      </c>
    </row>
    <row r="8" spans="1:10" x14ac:dyDescent="0.25">
      <c r="A8" s="151" t="s">
        <v>0</v>
      </c>
      <c r="B8" s="145"/>
      <c r="C8" s="145"/>
      <c r="D8" s="145"/>
      <c r="E8" s="160"/>
      <c r="F8" s="123">
        <f>F9+F10</f>
        <v>1962034.66</v>
      </c>
      <c r="G8" s="123">
        <f t="shared" ref="G8:J8" si="0">G9+G10</f>
        <v>2468976.35</v>
      </c>
      <c r="H8" s="123">
        <f t="shared" si="0"/>
        <v>2854363.99</v>
      </c>
      <c r="I8" s="123">
        <f t="shared" si="0"/>
        <v>2845363.99</v>
      </c>
      <c r="J8" s="123">
        <f t="shared" si="0"/>
        <v>2845363.99</v>
      </c>
    </row>
    <row r="9" spans="1:10" x14ac:dyDescent="0.25">
      <c r="A9" s="161" t="s">
        <v>36</v>
      </c>
      <c r="B9" s="162"/>
      <c r="C9" s="162"/>
      <c r="D9" s="162"/>
      <c r="E9" s="158"/>
      <c r="F9" s="122">
        <v>1962019.18</v>
      </c>
      <c r="G9" s="122">
        <v>2468903.35</v>
      </c>
      <c r="H9" s="122">
        <v>2854290.99</v>
      </c>
      <c r="I9" s="122">
        <v>2845290.99</v>
      </c>
      <c r="J9" s="122">
        <v>2845290.99</v>
      </c>
    </row>
    <row r="10" spans="1:10" x14ac:dyDescent="0.25">
      <c r="A10" s="163" t="s">
        <v>37</v>
      </c>
      <c r="B10" s="158"/>
      <c r="C10" s="158"/>
      <c r="D10" s="158"/>
      <c r="E10" s="158"/>
      <c r="F10" s="122">
        <v>15.48</v>
      </c>
      <c r="G10" s="122">
        <v>73</v>
      </c>
      <c r="H10" s="122">
        <v>73</v>
      </c>
      <c r="I10" s="122">
        <v>73</v>
      </c>
      <c r="J10" s="122">
        <v>73</v>
      </c>
    </row>
    <row r="11" spans="1:10" x14ac:dyDescent="0.25">
      <c r="A11" s="37" t="s">
        <v>1</v>
      </c>
      <c r="B11" s="46"/>
      <c r="C11" s="46"/>
      <c r="D11" s="46"/>
      <c r="E11" s="46"/>
      <c r="F11" s="123">
        <f>F12+F13</f>
        <v>2026961.66</v>
      </c>
      <c r="G11" s="123">
        <f t="shared" ref="G11:J11" si="1">G12+G13</f>
        <v>2453100.13</v>
      </c>
      <c r="H11" s="123">
        <f t="shared" si="1"/>
        <v>2854363.9899999998</v>
      </c>
      <c r="I11" s="123">
        <f t="shared" si="1"/>
        <v>2854363.9899999998</v>
      </c>
      <c r="J11" s="123">
        <f t="shared" si="1"/>
        <v>2854363.9899999998</v>
      </c>
    </row>
    <row r="12" spans="1:10" x14ac:dyDescent="0.25">
      <c r="A12" s="164" t="s">
        <v>38</v>
      </c>
      <c r="B12" s="162"/>
      <c r="C12" s="162"/>
      <c r="D12" s="162"/>
      <c r="E12" s="162"/>
      <c r="F12" s="122">
        <v>2015425.23</v>
      </c>
      <c r="G12" s="122">
        <v>2440494.5299999998</v>
      </c>
      <c r="H12" s="122">
        <v>2845088.19</v>
      </c>
      <c r="I12" s="122">
        <v>2845088.19</v>
      </c>
      <c r="J12" s="122">
        <v>2845088.19</v>
      </c>
    </row>
    <row r="13" spans="1:10" x14ac:dyDescent="0.25">
      <c r="A13" s="157" t="s">
        <v>39</v>
      </c>
      <c r="B13" s="158"/>
      <c r="C13" s="158"/>
      <c r="D13" s="158"/>
      <c r="E13" s="158"/>
      <c r="F13" s="124">
        <v>11536.43</v>
      </c>
      <c r="G13" s="124">
        <v>12605.6</v>
      </c>
      <c r="H13" s="124">
        <v>9275.7999999999993</v>
      </c>
      <c r="I13" s="124">
        <v>9275.7999999999993</v>
      </c>
      <c r="J13" s="124">
        <v>9275.7999999999993</v>
      </c>
    </row>
    <row r="14" spans="1:10" x14ac:dyDescent="0.25">
      <c r="A14" s="144" t="s">
        <v>64</v>
      </c>
      <c r="B14" s="145"/>
      <c r="C14" s="145"/>
      <c r="D14" s="145"/>
      <c r="E14" s="145"/>
      <c r="F14" s="123">
        <f>F8-F11</f>
        <v>-64927</v>
      </c>
      <c r="G14" s="123">
        <f t="shared" ref="G14:J14" si="2">G8-G11</f>
        <v>15876.220000000205</v>
      </c>
      <c r="H14" s="123">
        <f t="shared" si="2"/>
        <v>0</v>
      </c>
      <c r="I14" s="123">
        <f t="shared" si="2"/>
        <v>-8999.9999999995343</v>
      </c>
      <c r="J14" s="123">
        <f t="shared" si="2"/>
        <v>-8999.9999999995343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46" t="s">
        <v>24</v>
      </c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0"/>
      <c r="B18" s="31"/>
      <c r="C18" s="31"/>
      <c r="D18" s="32"/>
      <c r="E18" s="33"/>
      <c r="F18" s="3" t="s">
        <v>169</v>
      </c>
      <c r="G18" s="3" t="s">
        <v>165</v>
      </c>
      <c r="H18" s="3" t="s">
        <v>166</v>
      </c>
      <c r="I18" s="3" t="s">
        <v>44</v>
      </c>
      <c r="J18" s="3" t="s">
        <v>167</v>
      </c>
    </row>
    <row r="19" spans="1:10" x14ac:dyDescent="0.25">
      <c r="A19" s="157" t="s">
        <v>40</v>
      </c>
      <c r="B19" s="158"/>
      <c r="C19" s="158"/>
      <c r="D19" s="158"/>
      <c r="E19" s="158"/>
      <c r="F19" s="48"/>
      <c r="G19" s="48"/>
      <c r="H19" s="48"/>
      <c r="I19" s="48"/>
      <c r="J19" s="47"/>
    </row>
    <row r="20" spans="1:10" x14ac:dyDescent="0.25">
      <c r="A20" s="157" t="s">
        <v>41</v>
      </c>
      <c r="B20" s="158"/>
      <c r="C20" s="158"/>
      <c r="D20" s="158"/>
      <c r="E20" s="158"/>
      <c r="F20" s="48"/>
      <c r="G20" s="48"/>
      <c r="H20" s="48"/>
      <c r="I20" s="48"/>
      <c r="J20" s="47"/>
    </row>
    <row r="21" spans="1:10" x14ac:dyDescent="0.25">
      <c r="A21" s="144" t="s">
        <v>2</v>
      </c>
      <c r="B21" s="145"/>
      <c r="C21" s="145"/>
      <c r="D21" s="145"/>
      <c r="E21" s="145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144" t="s">
        <v>65</v>
      </c>
      <c r="B22" s="145"/>
      <c r="C22" s="145"/>
      <c r="D22" s="145"/>
      <c r="E22" s="145"/>
      <c r="F22" s="34">
        <f>F14+F21</f>
        <v>-64927</v>
      </c>
      <c r="G22" s="34">
        <f t="shared" ref="G22:J22" si="4">G14+G21</f>
        <v>15876.220000000205</v>
      </c>
      <c r="H22" s="34">
        <f t="shared" si="4"/>
        <v>0</v>
      </c>
      <c r="I22" s="34">
        <f t="shared" si="4"/>
        <v>-8999.9999999995343</v>
      </c>
      <c r="J22" s="34">
        <f t="shared" si="4"/>
        <v>-8999.9999999995343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46" t="s">
        <v>66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30"/>
      <c r="B26" s="31"/>
      <c r="C26" s="31"/>
      <c r="D26" s="32"/>
      <c r="E26" s="33"/>
      <c r="F26" s="3" t="s">
        <v>34</v>
      </c>
      <c r="G26" s="3" t="s">
        <v>32</v>
      </c>
      <c r="H26" s="3" t="s">
        <v>166</v>
      </c>
      <c r="I26" s="3" t="s">
        <v>44</v>
      </c>
      <c r="J26" s="3" t="s">
        <v>167</v>
      </c>
    </row>
    <row r="27" spans="1:10" ht="15" customHeight="1" x14ac:dyDescent="0.25">
      <c r="A27" s="148" t="s">
        <v>67</v>
      </c>
      <c r="B27" s="149"/>
      <c r="C27" s="149"/>
      <c r="D27" s="149"/>
      <c r="E27" s="150"/>
      <c r="F27" s="49">
        <v>3280</v>
      </c>
      <c r="G27" s="49">
        <v>2050</v>
      </c>
      <c r="H27" s="49">
        <v>0</v>
      </c>
      <c r="I27" s="49">
        <v>0</v>
      </c>
      <c r="J27" s="50">
        <v>0</v>
      </c>
    </row>
    <row r="28" spans="1:10" ht="15" customHeight="1" x14ac:dyDescent="0.25">
      <c r="A28" s="144" t="s">
        <v>68</v>
      </c>
      <c r="B28" s="145"/>
      <c r="C28" s="145"/>
      <c r="D28" s="145"/>
      <c r="E28" s="145"/>
      <c r="F28" s="51">
        <f>F22+F27</f>
        <v>-61647</v>
      </c>
      <c r="G28" s="51">
        <f t="shared" ref="G28:J28" si="5">G22+G27</f>
        <v>17926.220000000205</v>
      </c>
      <c r="H28" s="51">
        <f t="shared" si="5"/>
        <v>0</v>
      </c>
      <c r="I28" s="51">
        <f t="shared" si="5"/>
        <v>-8999.9999999995343</v>
      </c>
      <c r="J28" s="52">
        <f t="shared" si="5"/>
        <v>-8999.9999999995343</v>
      </c>
    </row>
    <row r="29" spans="1:10" ht="45" customHeight="1" x14ac:dyDescent="0.25">
      <c r="A29" s="151" t="s">
        <v>69</v>
      </c>
      <c r="B29" s="152"/>
      <c r="C29" s="152"/>
      <c r="D29" s="152"/>
      <c r="E29" s="153"/>
      <c r="F29" s="51">
        <f>F14+F21+F27-F28</f>
        <v>0</v>
      </c>
      <c r="G29" s="51">
        <f t="shared" ref="G29:J29" si="6">G14+G21+G27-G28</f>
        <v>0</v>
      </c>
      <c r="H29" s="51">
        <f t="shared" si="6"/>
        <v>0</v>
      </c>
      <c r="I29" s="51">
        <f t="shared" si="6"/>
        <v>0</v>
      </c>
      <c r="J29" s="52">
        <f t="shared" si="6"/>
        <v>0</v>
      </c>
    </row>
    <row r="30" spans="1:10" ht="15.75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75" x14ac:dyDescent="0.25">
      <c r="A31" s="154" t="s">
        <v>63</v>
      </c>
      <c r="B31" s="154"/>
      <c r="C31" s="154"/>
      <c r="D31" s="154"/>
      <c r="E31" s="154"/>
      <c r="F31" s="154"/>
      <c r="G31" s="154"/>
      <c r="H31" s="154"/>
      <c r="I31" s="154"/>
      <c r="J31" s="154"/>
    </row>
    <row r="32" spans="1:10" ht="18" x14ac:dyDescent="0.25">
      <c r="A32" s="55"/>
      <c r="B32" s="56"/>
      <c r="C32" s="56"/>
      <c r="D32" s="56"/>
      <c r="E32" s="56"/>
      <c r="F32" s="56"/>
      <c r="G32" s="56"/>
      <c r="H32" s="57"/>
      <c r="I32" s="57"/>
      <c r="J32" s="57"/>
    </row>
    <row r="33" spans="1:10" ht="25.5" x14ac:dyDescent="0.25">
      <c r="A33" s="58"/>
      <c r="B33" s="59"/>
      <c r="C33" s="59"/>
      <c r="D33" s="60"/>
      <c r="E33" s="61"/>
      <c r="F33" s="62" t="s">
        <v>34</v>
      </c>
      <c r="G33" s="62" t="s">
        <v>32</v>
      </c>
      <c r="H33" s="62" t="s">
        <v>42</v>
      </c>
      <c r="I33" s="62" t="s">
        <v>43</v>
      </c>
      <c r="J33" s="62" t="s">
        <v>44</v>
      </c>
    </row>
    <row r="34" spans="1:10" x14ac:dyDescent="0.25">
      <c r="A34" s="148" t="s">
        <v>67</v>
      </c>
      <c r="B34" s="149"/>
      <c r="C34" s="149"/>
      <c r="D34" s="149"/>
      <c r="E34" s="150"/>
      <c r="F34" s="49">
        <v>0</v>
      </c>
      <c r="G34" s="49">
        <f>F37</f>
        <v>0</v>
      </c>
      <c r="H34" s="49">
        <f>G37</f>
        <v>0</v>
      </c>
      <c r="I34" s="49">
        <f>H37</f>
        <v>0</v>
      </c>
      <c r="J34" s="50">
        <f>I37</f>
        <v>0</v>
      </c>
    </row>
    <row r="35" spans="1:10" ht="28.5" customHeight="1" x14ac:dyDescent="0.25">
      <c r="A35" s="148" t="s">
        <v>70</v>
      </c>
      <c r="B35" s="149"/>
      <c r="C35" s="149"/>
      <c r="D35" s="149"/>
      <c r="E35" s="150"/>
      <c r="F35" s="49">
        <v>0</v>
      </c>
      <c r="G35" s="49">
        <v>0</v>
      </c>
      <c r="H35" s="49">
        <v>0</v>
      </c>
      <c r="I35" s="49">
        <v>0</v>
      </c>
      <c r="J35" s="50">
        <v>0</v>
      </c>
    </row>
    <row r="36" spans="1:10" x14ac:dyDescent="0.25">
      <c r="A36" s="148" t="s">
        <v>71</v>
      </c>
      <c r="B36" s="155"/>
      <c r="C36" s="155"/>
      <c r="D36" s="155"/>
      <c r="E36" s="156"/>
      <c r="F36" s="49">
        <v>0</v>
      </c>
      <c r="G36" s="49">
        <v>0</v>
      </c>
      <c r="H36" s="49">
        <v>0</v>
      </c>
      <c r="I36" s="49">
        <v>0</v>
      </c>
      <c r="J36" s="50">
        <v>0</v>
      </c>
    </row>
    <row r="37" spans="1:10" ht="15" customHeight="1" x14ac:dyDescent="0.25">
      <c r="A37" s="144" t="s">
        <v>68</v>
      </c>
      <c r="B37" s="145"/>
      <c r="C37" s="145"/>
      <c r="D37" s="145"/>
      <c r="E37" s="145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3">
        <f t="shared" si="7"/>
        <v>0</v>
      </c>
    </row>
    <row r="38" spans="1:10" ht="17.25" customHeight="1" x14ac:dyDescent="0.25"/>
    <row r="39" spans="1:10" x14ac:dyDescent="0.25">
      <c r="A39" s="142" t="s">
        <v>35</v>
      </c>
      <c r="B39" s="143"/>
      <c r="C39" s="143"/>
      <c r="D39" s="143"/>
      <c r="E39" s="143"/>
      <c r="F39" s="143"/>
      <c r="G39" s="143"/>
      <c r="H39" s="143"/>
      <c r="I39" s="143"/>
      <c r="J39" s="14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5"/>
  <sheetViews>
    <sheetView tabSelected="1" topLeftCell="E1" workbookViewId="0">
      <selection activeCell="I84" sqref="I8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46" t="s">
        <v>162</v>
      </c>
      <c r="B1" s="146"/>
      <c r="C1" s="146"/>
      <c r="D1" s="146"/>
      <c r="E1" s="146"/>
      <c r="F1" s="146"/>
      <c r="G1" s="146"/>
      <c r="H1" s="146"/>
      <c r="I1" s="14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46" t="s">
        <v>16</v>
      </c>
      <c r="B3" s="147"/>
      <c r="C3" s="147"/>
      <c r="D3" s="147"/>
      <c r="E3" s="147"/>
      <c r="F3" s="147"/>
      <c r="G3" s="147"/>
      <c r="H3" s="147"/>
      <c r="I3" s="14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90" t="s">
        <v>18</v>
      </c>
      <c r="B5" s="191"/>
      <c r="C5" s="192"/>
      <c r="D5" s="20" t="s">
        <v>19</v>
      </c>
      <c r="E5" s="20" t="s">
        <v>170</v>
      </c>
      <c r="F5" s="21" t="s">
        <v>165</v>
      </c>
      <c r="G5" s="21" t="s">
        <v>164</v>
      </c>
      <c r="H5" s="21" t="s">
        <v>30</v>
      </c>
      <c r="I5" s="21" t="s">
        <v>163</v>
      </c>
    </row>
    <row r="6" spans="1:9" x14ac:dyDescent="0.25">
      <c r="A6" s="181" t="s">
        <v>94</v>
      </c>
      <c r="B6" s="182"/>
      <c r="C6" s="183"/>
      <c r="D6" s="29" t="s">
        <v>95</v>
      </c>
      <c r="E6" s="76">
        <f>SUM(E7,E56,E65)</f>
        <v>1749819.0799999998</v>
      </c>
      <c r="F6" s="76">
        <f>SUM(F7,F56,F65)</f>
        <v>2111124.08</v>
      </c>
      <c r="G6" s="76">
        <f>SUM(G7,G56,G65)</f>
        <v>2390413.1800000002</v>
      </c>
      <c r="H6" s="76">
        <f>SUM(H7,H56,H65)</f>
        <v>2390413.1800000002</v>
      </c>
      <c r="I6" s="76">
        <f>SUM(I7,I56,I65)</f>
        <v>2390413.1800000002</v>
      </c>
    </row>
    <row r="7" spans="1:9" x14ac:dyDescent="0.25">
      <c r="A7" s="181" t="s">
        <v>96</v>
      </c>
      <c r="B7" s="182"/>
      <c r="C7" s="183"/>
      <c r="D7" s="29" t="s">
        <v>97</v>
      </c>
      <c r="E7" s="76">
        <f>SUM(E8,E11, E16,E19,E23,E27,E30,E33,E39,E44,E47,E50,E53)</f>
        <v>1618153.23</v>
      </c>
      <c r="F7" s="76">
        <f>SUM(F8,F11, F16,F19,F23,F27,F30,F33,F39,F44,F47,F50,F53)</f>
        <v>1958652.61</v>
      </c>
      <c r="G7" s="76">
        <f>SUM(G8,G11, G16,G19,G23,G27,G30,G33,G39,G44,G47,G50,G53)</f>
        <v>2233195.1800000002</v>
      </c>
      <c r="H7" s="76">
        <f>SUM(H8,H11, H16,H19,H23,H27,H30,H33,H39,H44,H47,H50,H53)</f>
        <v>2233195.1800000002</v>
      </c>
      <c r="I7" s="76">
        <f>SUM(I8,I11, I16,I19,I23,I27,I30,I33,I39,I44,I47,I50,I53)</f>
        <v>2233195.1800000002</v>
      </c>
    </row>
    <row r="8" spans="1:9" x14ac:dyDescent="0.25">
      <c r="A8" s="184" t="s">
        <v>98</v>
      </c>
      <c r="B8" s="185"/>
      <c r="C8" s="186"/>
      <c r="D8" s="38" t="s">
        <v>99</v>
      </c>
      <c r="E8" s="105">
        <v>16700</v>
      </c>
      <c r="F8" s="106">
        <v>0</v>
      </c>
      <c r="G8" s="72">
        <v>0</v>
      </c>
      <c r="H8" s="72">
        <v>0</v>
      </c>
      <c r="I8" s="72">
        <v>0</v>
      </c>
    </row>
    <row r="9" spans="1:9" x14ac:dyDescent="0.25">
      <c r="A9" s="175">
        <v>3</v>
      </c>
      <c r="B9" s="176"/>
      <c r="C9" s="177"/>
      <c r="D9" s="28" t="s">
        <v>9</v>
      </c>
      <c r="E9" s="71">
        <v>16700</v>
      </c>
      <c r="F9" s="72">
        <v>0</v>
      </c>
      <c r="G9" s="72">
        <v>0</v>
      </c>
      <c r="H9" s="72">
        <v>0</v>
      </c>
      <c r="I9" s="72">
        <v>0</v>
      </c>
    </row>
    <row r="10" spans="1:9" x14ac:dyDescent="0.25">
      <c r="A10" s="178">
        <v>32</v>
      </c>
      <c r="B10" s="179"/>
      <c r="C10" s="180"/>
      <c r="D10" s="28" t="s">
        <v>20</v>
      </c>
      <c r="E10" s="71">
        <v>16700</v>
      </c>
      <c r="F10" s="72">
        <v>0</v>
      </c>
      <c r="G10" s="72">
        <v>0</v>
      </c>
      <c r="H10" s="72">
        <v>0</v>
      </c>
      <c r="I10" s="72">
        <v>0</v>
      </c>
    </row>
    <row r="11" spans="1:9" ht="27" customHeight="1" x14ac:dyDescent="0.25">
      <c r="A11" s="184" t="s">
        <v>100</v>
      </c>
      <c r="B11" s="185"/>
      <c r="C11" s="186"/>
      <c r="D11" s="69" t="s">
        <v>101</v>
      </c>
      <c r="E11" s="105">
        <v>0</v>
      </c>
      <c r="F11" s="106">
        <v>10</v>
      </c>
      <c r="G11" s="106">
        <v>10</v>
      </c>
      <c r="H11" s="106">
        <v>10</v>
      </c>
      <c r="I11" s="106">
        <v>10</v>
      </c>
    </row>
    <row r="12" spans="1:9" x14ac:dyDescent="0.25">
      <c r="A12" s="175">
        <v>3</v>
      </c>
      <c r="B12" s="176"/>
      <c r="C12" s="177"/>
      <c r="D12" s="64" t="s">
        <v>9</v>
      </c>
      <c r="E12" s="71">
        <v>0</v>
      </c>
      <c r="F12" s="72">
        <v>2.65</v>
      </c>
      <c r="G12" s="72">
        <v>2.65</v>
      </c>
      <c r="H12" s="72">
        <v>2.65</v>
      </c>
      <c r="I12" s="72">
        <v>2.65</v>
      </c>
    </row>
    <row r="13" spans="1:9" x14ac:dyDescent="0.25">
      <c r="A13" s="178">
        <v>34</v>
      </c>
      <c r="B13" s="179"/>
      <c r="C13" s="180"/>
      <c r="D13" s="64" t="s">
        <v>20</v>
      </c>
      <c r="E13" s="71">
        <v>0</v>
      </c>
      <c r="F13" s="72">
        <v>2.65</v>
      </c>
      <c r="G13" s="72">
        <v>2.65</v>
      </c>
      <c r="H13" s="72">
        <v>2.65</v>
      </c>
      <c r="I13" s="72">
        <v>2.65</v>
      </c>
    </row>
    <row r="14" spans="1:9" x14ac:dyDescent="0.25">
      <c r="A14" s="119">
        <v>4</v>
      </c>
      <c r="B14" s="120"/>
      <c r="C14" s="121"/>
      <c r="D14" s="118"/>
      <c r="E14" s="71">
        <v>0</v>
      </c>
      <c r="F14" s="72">
        <v>7.35</v>
      </c>
      <c r="G14" s="72">
        <v>7.35</v>
      </c>
      <c r="H14" s="72">
        <v>7.35</v>
      </c>
      <c r="I14" s="72">
        <v>7.35</v>
      </c>
    </row>
    <row r="15" spans="1:9" x14ac:dyDescent="0.25">
      <c r="A15" s="119">
        <v>42</v>
      </c>
      <c r="B15" s="120"/>
      <c r="C15" s="121"/>
      <c r="D15" s="118" t="s">
        <v>171</v>
      </c>
      <c r="E15" s="71">
        <v>0</v>
      </c>
      <c r="F15" s="72">
        <v>7.35</v>
      </c>
      <c r="G15" s="72">
        <v>7.35</v>
      </c>
      <c r="H15" s="72">
        <v>7.35</v>
      </c>
      <c r="I15" s="72">
        <v>7.35</v>
      </c>
    </row>
    <row r="16" spans="1:9" ht="25.5" customHeight="1" x14ac:dyDescent="0.25">
      <c r="A16" s="184" t="s">
        <v>138</v>
      </c>
      <c r="B16" s="185"/>
      <c r="C16" s="186"/>
      <c r="D16" s="103" t="s">
        <v>139</v>
      </c>
      <c r="E16" s="71">
        <v>92.37</v>
      </c>
      <c r="F16" s="106">
        <v>62.55</v>
      </c>
      <c r="G16" s="72">
        <v>0</v>
      </c>
      <c r="H16" s="72">
        <v>0</v>
      </c>
      <c r="I16" s="72">
        <v>0</v>
      </c>
    </row>
    <row r="17" spans="1:9" x14ac:dyDescent="0.25">
      <c r="A17" s="175">
        <v>3</v>
      </c>
      <c r="B17" s="176"/>
      <c r="C17" s="177"/>
      <c r="D17" s="102" t="s">
        <v>9</v>
      </c>
      <c r="E17" s="71">
        <v>92.37</v>
      </c>
      <c r="F17" s="72">
        <v>62.55</v>
      </c>
      <c r="G17" s="72">
        <v>0</v>
      </c>
      <c r="H17" s="72">
        <v>0</v>
      </c>
      <c r="I17" s="72">
        <v>0</v>
      </c>
    </row>
    <row r="18" spans="1:9" x14ac:dyDescent="0.25">
      <c r="A18" s="178">
        <v>32</v>
      </c>
      <c r="B18" s="179"/>
      <c r="C18" s="180"/>
      <c r="D18" s="102" t="s">
        <v>20</v>
      </c>
      <c r="E18" s="71">
        <v>92.37</v>
      </c>
      <c r="F18" s="72">
        <v>62.55</v>
      </c>
      <c r="G18" s="72">
        <v>0</v>
      </c>
      <c r="H18" s="72">
        <v>0</v>
      </c>
      <c r="I18" s="72">
        <v>0</v>
      </c>
    </row>
    <row r="19" spans="1:9" ht="25.5" customHeight="1" x14ac:dyDescent="0.25">
      <c r="A19" s="184" t="s">
        <v>102</v>
      </c>
      <c r="B19" s="185"/>
      <c r="C19" s="186"/>
      <c r="D19" s="69" t="s">
        <v>103</v>
      </c>
      <c r="E19" s="105">
        <v>5621.98</v>
      </c>
      <c r="F19" s="106">
        <v>5225.8100000000004</v>
      </c>
      <c r="G19" s="106">
        <v>8185.81</v>
      </c>
      <c r="H19" s="106">
        <v>8185.81</v>
      </c>
      <c r="I19" s="106">
        <v>8185.81</v>
      </c>
    </row>
    <row r="20" spans="1:9" x14ac:dyDescent="0.25">
      <c r="A20" s="175">
        <v>3</v>
      </c>
      <c r="B20" s="176"/>
      <c r="C20" s="177"/>
      <c r="D20" s="64" t="s">
        <v>9</v>
      </c>
      <c r="E20" s="71">
        <v>5621.98</v>
      </c>
      <c r="F20" s="72">
        <v>5225.8100000000004</v>
      </c>
      <c r="G20" s="72">
        <v>8185.81</v>
      </c>
      <c r="H20" s="72">
        <v>8185.81</v>
      </c>
      <c r="I20" s="72">
        <v>8185.81</v>
      </c>
    </row>
    <row r="21" spans="1:9" x14ac:dyDescent="0.25">
      <c r="A21" s="178">
        <v>32</v>
      </c>
      <c r="B21" s="179"/>
      <c r="C21" s="180"/>
      <c r="D21" s="64" t="s">
        <v>20</v>
      </c>
      <c r="E21" s="71">
        <v>5621.98</v>
      </c>
      <c r="F21" s="72">
        <v>5225.8100000000004</v>
      </c>
      <c r="G21" s="72">
        <v>8185.81</v>
      </c>
      <c r="H21" s="72">
        <v>8185.81</v>
      </c>
      <c r="I21" s="72">
        <v>8185.81</v>
      </c>
    </row>
    <row r="22" spans="1:9" x14ac:dyDescent="0.25">
      <c r="A22" s="65">
        <v>34</v>
      </c>
      <c r="B22" s="66"/>
      <c r="C22" s="67"/>
      <c r="D22" s="64" t="s">
        <v>77</v>
      </c>
      <c r="E22" s="71">
        <v>0</v>
      </c>
      <c r="F22" s="72">
        <v>0</v>
      </c>
      <c r="G22" s="72">
        <v>0</v>
      </c>
      <c r="H22" s="72">
        <v>0</v>
      </c>
      <c r="I22" s="72">
        <v>0</v>
      </c>
    </row>
    <row r="23" spans="1:9" ht="25.5" customHeight="1" x14ac:dyDescent="0.25">
      <c r="A23" s="184" t="s">
        <v>104</v>
      </c>
      <c r="B23" s="185"/>
      <c r="C23" s="186"/>
      <c r="D23" s="69" t="s">
        <v>105</v>
      </c>
      <c r="E23" s="105">
        <v>84487.52</v>
      </c>
      <c r="F23" s="106">
        <v>95900</v>
      </c>
      <c r="G23" s="106">
        <v>105500</v>
      </c>
      <c r="H23" s="106">
        <v>105500</v>
      </c>
      <c r="I23" s="106">
        <v>105500</v>
      </c>
    </row>
    <row r="24" spans="1:9" x14ac:dyDescent="0.25">
      <c r="A24" s="175">
        <v>3</v>
      </c>
      <c r="B24" s="176"/>
      <c r="C24" s="177"/>
      <c r="D24" s="64" t="s">
        <v>9</v>
      </c>
      <c r="E24" s="71">
        <v>84487.52</v>
      </c>
      <c r="F24" s="72">
        <v>95900</v>
      </c>
      <c r="G24" s="72">
        <v>97500</v>
      </c>
      <c r="H24" s="72">
        <v>97500</v>
      </c>
      <c r="I24" s="72">
        <v>97500</v>
      </c>
    </row>
    <row r="25" spans="1:9" x14ac:dyDescent="0.25">
      <c r="A25" s="178">
        <v>32</v>
      </c>
      <c r="B25" s="179"/>
      <c r="C25" s="180"/>
      <c r="D25" s="64" t="s">
        <v>20</v>
      </c>
      <c r="E25" s="71">
        <v>83492.899999999994</v>
      </c>
      <c r="F25" s="72">
        <v>94915.62</v>
      </c>
      <c r="G25" s="72">
        <v>104515.62</v>
      </c>
      <c r="H25" s="72">
        <v>104515.62</v>
      </c>
      <c r="I25" s="72">
        <v>104515.62</v>
      </c>
    </row>
    <row r="26" spans="1:9" x14ac:dyDescent="0.25">
      <c r="A26" s="65">
        <v>34</v>
      </c>
      <c r="B26" s="66"/>
      <c r="C26" s="67"/>
      <c r="D26" s="64" t="s">
        <v>77</v>
      </c>
      <c r="E26" s="71">
        <v>994.62</v>
      </c>
      <c r="F26" s="72">
        <v>984.38</v>
      </c>
      <c r="G26" s="72">
        <v>984.38</v>
      </c>
      <c r="H26" s="72">
        <v>984.38</v>
      </c>
      <c r="I26" s="72">
        <v>984.38</v>
      </c>
    </row>
    <row r="27" spans="1:9" ht="25.5" customHeight="1" x14ac:dyDescent="0.25">
      <c r="A27" s="184" t="s">
        <v>106</v>
      </c>
      <c r="B27" s="185"/>
      <c r="C27" s="186"/>
      <c r="D27" s="69" t="s">
        <v>107</v>
      </c>
      <c r="E27" s="105">
        <v>863.4</v>
      </c>
      <c r="F27" s="106">
        <v>0</v>
      </c>
      <c r="G27" s="72">
        <v>0</v>
      </c>
      <c r="H27" s="72">
        <v>0</v>
      </c>
      <c r="I27" s="72">
        <v>0</v>
      </c>
    </row>
    <row r="28" spans="1:9" x14ac:dyDescent="0.25">
      <c r="A28" s="175">
        <v>3</v>
      </c>
      <c r="B28" s="176"/>
      <c r="C28" s="177"/>
      <c r="D28" s="64" t="s">
        <v>9</v>
      </c>
      <c r="E28" s="71">
        <v>863.4</v>
      </c>
      <c r="F28" s="72">
        <v>0</v>
      </c>
      <c r="G28" s="72">
        <v>0</v>
      </c>
      <c r="H28" s="72">
        <v>0</v>
      </c>
      <c r="I28" s="72">
        <v>0</v>
      </c>
    </row>
    <row r="29" spans="1:9" x14ac:dyDescent="0.25">
      <c r="A29" s="178">
        <v>32</v>
      </c>
      <c r="B29" s="179"/>
      <c r="C29" s="180"/>
      <c r="D29" s="64" t="s">
        <v>20</v>
      </c>
      <c r="E29" s="71">
        <v>863.4</v>
      </c>
      <c r="F29" s="72">
        <v>0</v>
      </c>
      <c r="G29" s="72">
        <v>0</v>
      </c>
      <c r="H29" s="72">
        <v>0</v>
      </c>
      <c r="I29" s="72">
        <v>0</v>
      </c>
    </row>
    <row r="30" spans="1:9" x14ac:dyDescent="0.25">
      <c r="A30" s="171" t="s">
        <v>173</v>
      </c>
      <c r="B30" s="172"/>
      <c r="C30" s="173"/>
      <c r="D30" s="126"/>
      <c r="E30" s="71">
        <v>1564.56</v>
      </c>
      <c r="F30" s="72">
        <v>0</v>
      </c>
      <c r="G30" s="72"/>
      <c r="H30" s="72"/>
      <c r="I30" s="72"/>
    </row>
    <row r="31" spans="1:9" x14ac:dyDescent="0.25">
      <c r="A31" s="127">
        <v>3</v>
      </c>
      <c r="B31" s="128"/>
      <c r="C31" s="129"/>
      <c r="D31" s="126" t="s">
        <v>9</v>
      </c>
      <c r="E31" s="71">
        <v>1564.56</v>
      </c>
      <c r="F31" s="72">
        <v>0</v>
      </c>
      <c r="G31" s="72"/>
      <c r="H31" s="72"/>
      <c r="I31" s="72"/>
    </row>
    <row r="32" spans="1:9" x14ac:dyDescent="0.25">
      <c r="A32" s="127">
        <v>32</v>
      </c>
      <c r="B32" s="128"/>
      <c r="C32" s="129"/>
      <c r="D32" s="126" t="s">
        <v>20</v>
      </c>
      <c r="E32" s="71">
        <v>1564.56</v>
      </c>
      <c r="F32" s="72">
        <v>0</v>
      </c>
      <c r="G32" s="72"/>
      <c r="H32" s="72"/>
      <c r="I32" s="72"/>
    </row>
    <row r="33" spans="1:9" ht="25.5" customHeight="1" x14ac:dyDescent="0.25">
      <c r="A33" s="184" t="s">
        <v>108</v>
      </c>
      <c r="B33" s="185"/>
      <c r="C33" s="186"/>
      <c r="D33" s="69" t="s">
        <v>109</v>
      </c>
      <c r="E33" s="105">
        <v>1506018.56</v>
      </c>
      <c r="F33" s="72">
        <v>1854628.33</v>
      </c>
      <c r="G33" s="72">
        <v>2119499.37</v>
      </c>
      <c r="H33" s="72">
        <v>2119499.37</v>
      </c>
      <c r="I33" s="72">
        <v>2119499.37</v>
      </c>
    </row>
    <row r="34" spans="1:9" x14ac:dyDescent="0.25">
      <c r="A34" s="175">
        <v>3</v>
      </c>
      <c r="B34" s="176"/>
      <c r="C34" s="177"/>
      <c r="D34" s="64" t="s">
        <v>9</v>
      </c>
      <c r="E34" s="71">
        <v>1506018.56</v>
      </c>
      <c r="F34" s="72">
        <v>1854628.33</v>
      </c>
      <c r="G34" s="72">
        <v>2119499.37</v>
      </c>
      <c r="H34" s="72">
        <v>2119499.37</v>
      </c>
      <c r="I34" s="72">
        <v>2119499.37</v>
      </c>
    </row>
    <row r="35" spans="1:9" x14ac:dyDescent="0.25">
      <c r="A35" s="178">
        <v>31</v>
      </c>
      <c r="B35" s="179"/>
      <c r="C35" s="180"/>
      <c r="D35" s="64" t="s">
        <v>10</v>
      </c>
      <c r="E35" s="71">
        <v>1452395.23</v>
      </c>
      <c r="F35" s="72">
        <v>1810464.33</v>
      </c>
      <c r="G35" s="72">
        <v>2060417.99</v>
      </c>
      <c r="H35" s="72">
        <v>2060417.99</v>
      </c>
      <c r="I35" s="72">
        <v>2060417.99</v>
      </c>
    </row>
    <row r="36" spans="1:9" x14ac:dyDescent="0.25">
      <c r="A36" s="178">
        <v>32</v>
      </c>
      <c r="B36" s="179"/>
      <c r="C36" s="180"/>
      <c r="D36" s="64" t="s">
        <v>20</v>
      </c>
      <c r="E36" s="71">
        <v>48351.88</v>
      </c>
      <c r="F36" s="72">
        <v>43914.69</v>
      </c>
      <c r="G36" s="72">
        <v>46828.08</v>
      </c>
      <c r="H36" s="72">
        <v>46828.08</v>
      </c>
      <c r="I36" s="72">
        <v>46828.08</v>
      </c>
    </row>
    <row r="37" spans="1:9" x14ac:dyDescent="0.25">
      <c r="A37" s="65">
        <v>34</v>
      </c>
      <c r="B37" s="66"/>
      <c r="C37" s="67"/>
      <c r="D37" s="64" t="s">
        <v>77</v>
      </c>
      <c r="E37" s="71">
        <v>4453.96</v>
      </c>
      <c r="F37" s="72">
        <v>249.31</v>
      </c>
      <c r="G37" s="72">
        <v>0</v>
      </c>
      <c r="H37" s="72">
        <v>0</v>
      </c>
      <c r="I37" s="72">
        <v>0</v>
      </c>
    </row>
    <row r="38" spans="1:9" ht="38.25" x14ac:dyDescent="0.25">
      <c r="A38" s="133">
        <v>37</v>
      </c>
      <c r="B38" s="134"/>
      <c r="C38" s="135"/>
      <c r="D38" s="132" t="s">
        <v>78</v>
      </c>
      <c r="E38" s="71">
        <v>817.49</v>
      </c>
      <c r="F38" s="72">
        <v>0</v>
      </c>
      <c r="G38" s="72">
        <v>12253.3</v>
      </c>
      <c r="H38" s="72">
        <v>12253.3</v>
      </c>
      <c r="I38" s="72">
        <v>12253.3</v>
      </c>
    </row>
    <row r="39" spans="1:9" ht="25.5" customHeight="1" x14ac:dyDescent="0.25">
      <c r="A39" s="184" t="s">
        <v>110</v>
      </c>
      <c r="B39" s="185"/>
      <c r="C39" s="186"/>
      <c r="D39" s="69" t="s">
        <v>111</v>
      </c>
      <c r="E39" s="105">
        <v>39.159999999999997</v>
      </c>
      <c r="F39" s="106">
        <v>2043.07</v>
      </c>
      <c r="G39" s="72">
        <v>0</v>
      </c>
      <c r="H39" s="72">
        <v>0</v>
      </c>
      <c r="I39" s="72">
        <v>0</v>
      </c>
    </row>
    <row r="40" spans="1:9" x14ac:dyDescent="0.25">
      <c r="A40" s="175">
        <v>3</v>
      </c>
      <c r="B40" s="176"/>
      <c r="C40" s="177"/>
      <c r="D40" s="64" t="s">
        <v>9</v>
      </c>
      <c r="E40" s="71">
        <v>39.159999999999997</v>
      </c>
      <c r="F40" s="72">
        <v>2040.94</v>
      </c>
      <c r="G40" s="72">
        <v>0</v>
      </c>
      <c r="H40" s="72">
        <v>0</v>
      </c>
      <c r="I40" s="72">
        <v>0</v>
      </c>
    </row>
    <row r="41" spans="1:9" x14ac:dyDescent="0.25">
      <c r="A41" s="178">
        <v>32</v>
      </c>
      <c r="B41" s="179"/>
      <c r="C41" s="180"/>
      <c r="D41" s="64" t="s">
        <v>20</v>
      </c>
      <c r="E41" s="71">
        <v>39.159999999999997</v>
      </c>
      <c r="F41" s="72">
        <v>2040.94</v>
      </c>
      <c r="G41" s="72">
        <v>0</v>
      </c>
      <c r="H41" s="72">
        <v>0</v>
      </c>
      <c r="I41" s="72">
        <v>0</v>
      </c>
    </row>
    <row r="42" spans="1:9" ht="25.5" x14ac:dyDescent="0.25">
      <c r="A42" s="139">
        <v>4</v>
      </c>
      <c r="B42" s="140"/>
      <c r="C42" s="141"/>
      <c r="D42" s="138" t="s">
        <v>11</v>
      </c>
      <c r="E42" s="71">
        <v>0</v>
      </c>
      <c r="F42" s="72">
        <v>2.13</v>
      </c>
      <c r="G42" s="72">
        <v>0</v>
      </c>
      <c r="H42" s="72">
        <v>0</v>
      </c>
      <c r="I42" s="72">
        <v>0</v>
      </c>
    </row>
    <row r="43" spans="1:9" ht="25.5" x14ac:dyDescent="0.25">
      <c r="A43" s="139">
        <v>42</v>
      </c>
      <c r="B43" s="140"/>
      <c r="C43" s="141"/>
      <c r="D43" s="138" t="s">
        <v>27</v>
      </c>
      <c r="E43" s="71">
        <v>0</v>
      </c>
      <c r="F43" s="72">
        <v>2.13</v>
      </c>
      <c r="G43" s="72">
        <v>0</v>
      </c>
      <c r="H43" s="72">
        <v>0</v>
      </c>
      <c r="I43" s="72">
        <v>0</v>
      </c>
    </row>
    <row r="44" spans="1:9" ht="25.5" customHeight="1" x14ac:dyDescent="0.25">
      <c r="A44" s="184" t="s">
        <v>140</v>
      </c>
      <c r="B44" s="185"/>
      <c r="C44" s="186"/>
      <c r="D44" s="103" t="s">
        <v>141</v>
      </c>
      <c r="E44" s="71">
        <v>2765.68</v>
      </c>
      <c r="F44" s="106">
        <v>0</v>
      </c>
      <c r="G44" s="106">
        <v>0</v>
      </c>
      <c r="H44" s="106">
        <v>0</v>
      </c>
      <c r="I44" s="106">
        <v>0</v>
      </c>
    </row>
    <row r="45" spans="1:9" x14ac:dyDescent="0.25">
      <c r="A45" s="175">
        <v>3</v>
      </c>
      <c r="B45" s="176"/>
      <c r="C45" s="177"/>
      <c r="D45" s="102" t="s">
        <v>9</v>
      </c>
      <c r="E45" s="71">
        <v>2765.68</v>
      </c>
      <c r="F45" s="72">
        <v>0</v>
      </c>
      <c r="G45" s="72">
        <v>0</v>
      </c>
      <c r="H45" s="72">
        <v>0</v>
      </c>
      <c r="I45" s="72">
        <v>0</v>
      </c>
    </row>
    <row r="46" spans="1:9" x14ac:dyDescent="0.25">
      <c r="A46" s="178">
        <v>32</v>
      </c>
      <c r="B46" s="179"/>
      <c r="C46" s="180"/>
      <c r="D46" s="102" t="s">
        <v>20</v>
      </c>
      <c r="E46" s="71">
        <v>2765.68</v>
      </c>
      <c r="F46" s="72">
        <v>0</v>
      </c>
      <c r="G46" s="72">
        <v>0</v>
      </c>
      <c r="H46" s="72">
        <v>0</v>
      </c>
      <c r="I46" s="72">
        <v>0</v>
      </c>
    </row>
    <row r="47" spans="1:9" x14ac:dyDescent="0.25">
      <c r="A47" s="166" t="s">
        <v>177</v>
      </c>
      <c r="B47" s="167"/>
      <c r="C47" s="168"/>
      <c r="D47" s="138"/>
      <c r="E47" s="71">
        <v>0</v>
      </c>
      <c r="F47" s="72">
        <v>691.13</v>
      </c>
      <c r="G47" s="72">
        <v>0</v>
      </c>
      <c r="H47" s="72">
        <v>0</v>
      </c>
      <c r="I47" s="72">
        <v>0</v>
      </c>
    </row>
    <row r="48" spans="1:9" ht="25.5" x14ac:dyDescent="0.25">
      <c r="A48" s="139">
        <v>4</v>
      </c>
      <c r="B48" s="140"/>
      <c r="C48" s="141"/>
      <c r="D48" s="138" t="s">
        <v>11</v>
      </c>
      <c r="E48" s="71">
        <v>0</v>
      </c>
      <c r="F48" s="72">
        <v>691.13</v>
      </c>
      <c r="G48" s="72">
        <v>0</v>
      </c>
      <c r="H48" s="72">
        <v>0</v>
      </c>
      <c r="I48" s="72">
        <v>0</v>
      </c>
    </row>
    <row r="49" spans="1:9" ht="25.5" x14ac:dyDescent="0.25">
      <c r="A49" s="139">
        <v>42</v>
      </c>
      <c r="B49" s="140"/>
      <c r="C49" s="141"/>
      <c r="D49" s="138" t="s">
        <v>27</v>
      </c>
      <c r="E49" s="71">
        <v>0</v>
      </c>
      <c r="F49" s="72">
        <v>691.13</v>
      </c>
      <c r="G49" s="72">
        <v>0</v>
      </c>
      <c r="H49" s="72">
        <v>0</v>
      </c>
      <c r="I49" s="72">
        <v>0</v>
      </c>
    </row>
    <row r="50" spans="1:9" x14ac:dyDescent="0.25">
      <c r="A50" s="166" t="s">
        <v>136</v>
      </c>
      <c r="B50" s="169"/>
      <c r="C50" s="170"/>
      <c r="D50" s="126"/>
      <c r="E50" s="71">
        <v>0</v>
      </c>
      <c r="F50" s="72">
        <v>73</v>
      </c>
      <c r="G50" s="72">
        <v>0</v>
      </c>
      <c r="H50" s="72">
        <v>0</v>
      </c>
      <c r="I50" s="72">
        <v>0</v>
      </c>
    </row>
    <row r="51" spans="1:9" x14ac:dyDescent="0.25">
      <c r="A51" s="127">
        <v>4</v>
      </c>
      <c r="B51" s="128"/>
      <c r="C51" s="129"/>
      <c r="D51" s="126" t="s">
        <v>174</v>
      </c>
      <c r="E51" s="71">
        <v>0</v>
      </c>
      <c r="F51" s="72">
        <v>73</v>
      </c>
      <c r="G51" s="72">
        <v>0</v>
      </c>
      <c r="H51" s="72">
        <v>0</v>
      </c>
      <c r="I51" s="72"/>
    </row>
    <row r="52" spans="1:9" ht="25.5" x14ac:dyDescent="0.25">
      <c r="A52" s="127">
        <v>42</v>
      </c>
      <c r="B52" s="128"/>
      <c r="C52" s="129"/>
      <c r="D52" s="126" t="s">
        <v>27</v>
      </c>
      <c r="E52" s="71">
        <v>0</v>
      </c>
      <c r="F52" s="72">
        <v>73</v>
      </c>
      <c r="G52" s="72">
        <v>0</v>
      </c>
      <c r="H52" s="72">
        <v>0</v>
      </c>
      <c r="I52" s="72">
        <v>0</v>
      </c>
    </row>
    <row r="53" spans="1:9" x14ac:dyDescent="0.25">
      <c r="A53" s="166" t="s">
        <v>176</v>
      </c>
      <c r="B53" s="169"/>
      <c r="C53" s="170"/>
      <c r="D53" s="138"/>
      <c r="E53" s="71">
        <v>0</v>
      </c>
      <c r="F53" s="72">
        <v>18.72</v>
      </c>
      <c r="G53" s="72">
        <v>0</v>
      </c>
      <c r="H53" s="72">
        <v>0</v>
      </c>
      <c r="I53" s="72">
        <v>0</v>
      </c>
    </row>
    <row r="54" spans="1:9" ht="25.5" x14ac:dyDescent="0.25">
      <c r="A54" s="139">
        <v>4</v>
      </c>
      <c r="B54" s="140"/>
      <c r="C54" s="141"/>
      <c r="D54" s="138" t="s">
        <v>11</v>
      </c>
      <c r="E54" s="71">
        <v>0</v>
      </c>
      <c r="F54" s="72">
        <v>18.72</v>
      </c>
      <c r="G54" s="72">
        <v>0</v>
      </c>
      <c r="H54" s="72">
        <v>0</v>
      </c>
      <c r="I54" s="72">
        <v>0</v>
      </c>
    </row>
    <row r="55" spans="1:9" ht="25.5" x14ac:dyDescent="0.25">
      <c r="A55" s="139">
        <v>42</v>
      </c>
      <c r="B55" s="140"/>
      <c r="C55" s="141"/>
      <c r="D55" s="138" t="s">
        <v>27</v>
      </c>
      <c r="E55" s="71">
        <v>0</v>
      </c>
      <c r="F55" s="72">
        <v>18.72</v>
      </c>
      <c r="G55" s="72">
        <v>0</v>
      </c>
      <c r="H55" s="72">
        <v>0</v>
      </c>
      <c r="I55" s="72">
        <v>0</v>
      </c>
    </row>
    <row r="56" spans="1:9" ht="26.25" customHeight="1" x14ac:dyDescent="0.25">
      <c r="A56" s="181" t="s">
        <v>112</v>
      </c>
      <c r="B56" s="182"/>
      <c r="C56" s="183"/>
      <c r="D56" s="68" t="s">
        <v>113</v>
      </c>
      <c r="E56" s="76">
        <v>27412.39</v>
      </c>
      <c r="F56" s="73">
        <v>31853.47</v>
      </c>
      <c r="G56" s="73">
        <v>36600</v>
      </c>
      <c r="H56" s="73">
        <v>36600</v>
      </c>
      <c r="I56" s="73">
        <v>36600</v>
      </c>
    </row>
    <row r="57" spans="1:9" ht="26.25" customHeight="1" x14ac:dyDescent="0.25">
      <c r="A57" s="174" t="s">
        <v>106</v>
      </c>
      <c r="B57" s="155"/>
      <c r="C57" s="156"/>
      <c r="D57" s="131"/>
      <c r="E57" s="71">
        <v>0</v>
      </c>
      <c r="F57" s="72">
        <v>0</v>
      </c>
      <c r="G57" s="72"/>
      <c r="H57" s="72"/>
      <c r="I57" s="72"/>
    </row>
    <row r="58" spans="1:9" ht="26.25" customHeight="1" x14ac:dyDescent="0.25">
      <c r="A58" s="125">
        <v>3</v>
      </c>
      <c r="B58" s="130"/>
      <c r="C58" s="131"/>
      <c r="D58" s="131"/>
      <c r="E58" s="71">
        <v>0</v>
      </c>
      <c r="F58" s="72">
        <v>0</v>
      </c>
      <c r="G58" s="72"/>
      <c r="H58" s="72"/>
      <c r="I58" s="72"/>
    </row>
    <row r="59" spans="1:9" ht="26.25" customHeight="1" x14ac:dyDescent="0.25">
      <c r="A59" s="125">
        <v>37</v>
      </c>
      <c r="B59" s="130"/>
      <c r="C59" s="131"/>
      <c r="D59" s="131"/>
      <c r="E59" s="71">
        <v>0</v>
      </c>
      <c r="F59" s="72">
        <v>0</v>
      </c>
      <c r="G59" s="72"/>
      <c r="H59" s="72"/>
      <c r="I59" s="72"/>
    </row>
    <row r="60" spans="1:9" ht="15" customHeight="1" x14ac:dyDescent="0.25">
      <c r="A60" s="184" t="s">
        <v>108</v>
      </c>
      <c r="B60" s="185"/>
      <c r="C60" s="186"/>
      <c r="D60" s="69" t="s">
        <v>109</v>
      </c>
      <c r="E60" s="105">
        <v>27412.39</v>
      </c>
      <c r="F60" s="72">
        <v>31853.47</v>
      </c>
      <c r="G60" s="72">
        <v>36600</v>
      </c>
      <c r="H60" s="72">
        <v>36600</v>
      </c>
      <c r="I60" s="72">
        <v>36600</v>
      </c>
    </row>
    <row r="61" spans="1:9" x14ac:dyDescent="0.25">
      <c r="A61" s="175">
        <v>3</v>
      </c>
      <c r="B61" s="176"/>
      <c r="C61" s="177"/>
      <c r="D61" s="64" t="s">
        <v>9</v>
      </c>
      <c r="E61" s="71">
        <v>23430.13</v>
      </c>
      <c r="F61" s="72">
        <v>21235.65</v>
      </c>
      <c r="G61" s="72">
        <v>28600</v>
      </c>
      <c r="H61" s="72">
        <v>28600</v>
      </c>
      <c r="I61" s="72">
        <v>28600</v>
      </c>
    </row>
    <row r="62" spans="1:9" ht="38.25" x14ac:dyDescent="0.25">
      <c r="A62" s="178">
        <v>37</v>
      </c>
      <c r="B62" s="179"/>
      <c r="C62" s="180"/>
      <c r="D62" s="75" t="s">
        <v>78</v>
      </c>
      <c r="E62" s="71">
        <v>23430.13</v>
      </c>
      <c r="F62" s="72">
        <v>21235.65</v>
      </c>
      <c r="G62" s="72">
        <v>28600</v>
      </c>
      <c r="H62" s="72">
        <v>28600</v>
      </c>
      <c r="I62" s="72">
        <v>28600</v>
      </c>
    </row>
    <row r="63" spans="1:9" ht="25.5" x14ac:dyDescent="0.25">
      <c r="A63" s="175">
        <v>4</v>
      </c>
      <c r="B63" s="176"/>
      <c r="C63" s="177"/>
      <c r="D63" s="27" t="s">
        <v>11</v>
      </c>
      <c r="E63" s="71">
        <v>3982.26</v>
      </c>
      <c r="F63" s="72">
        <v>10617.82</v>
      </c>
      <c r="G63" s="72">
        <v>8000</v>
      </c>
      <c r="H63" s="72">
        <v>8000</v>
      </c>
      <c r="I63" s="72">
        <v>8000</v>
      </c>
    </row>
    <row r="64" spans="1:9" ht="25.5" x14ac:dyDescent="0.25">
      <c r="A64" s="65">
        <v>42</v>
      </c>
      <c r="B64" s="66"/>
      <c r="C64" s="67"/>
      <c r="D64" s="27" t="s">
        <v>27</v>
      </c>
      <c r="E64" s="71">
        <v>3982.26</v>
      </c>
      <c r="F64" s="72">
        <v>10617.82</v>
      </c>
      <c r="G64" s="72">
        <v>8000</v>
      </c>
      <c r="H64" s="72">
        <v>8000</v>
      </c>
      <c r="I64" s="72">
        <v>8000</v>
      </c>
    </row>
    <row r="65" spans="1:9" ht="25.5" customHeight="1" x14ac:dyDescent="0.25">
      <c r="A65" s="181" t="s">
        <v>142</v>
      </c>
      <c r="B65" s="182"/>
      <c r="C65" s="183"/>
      <c r="D65" s="104" t="s">
        <v>143</v>
      </c>
      <c r="E65" s="76">
        <v>104253.46</v>
      </c>
      <c r="F65" s="73">
        <v>120618</v>
      </c>
      <c r="G65" s="73">
        <v>120618</v>
      </c>
      <c r="H65" s="73">
        <v>120618</v>
      </c>
      <c r="I65" s="73">
        <v>120618</v>
      </c>
    </row>
    <row r="66" spans="1:9" ht="15" customHeight="1" x14ac:dyDescent="0.25">
      <c r="A66" s="184" t="s">
        <v>108</v>
      </c>
      <c r="B66" s="185"/>
      <c r="C66" s="186"/>
      <c r="D66" s="103" t="s">
        <v>109</v>
      </c>
      <c r="E66" s="71">
        <v>104253.46</v>
      </c>
      <c r="F66" s="106">
        <v>120618</v>
      </c>
      <c r="G66" s="106">
        <v>120618</v>
      </c>
      <c r="H66" s="106">
        <v>120618</v>
      </c>
      <c r="I66" s="106">
        <v>120618</v>
      </c>
    </row>
    <row r="67" spans="1:9" x14ac:dyDescent="0.25">
      <c r="A67" s="175">
        <v>3</v>
      </c>
      <c r="B67" s="176"/>
      <c r="C67" s="177"/>
      <c r="D67" s="102" t="s">
        <v>9</v>
      </c>
      <c r="E67" s="71">
        <v>104253.46</v>
      </c>
      <c r="F67" s="72">
        <v>120618</v>
      </c>
      <c r="G67" s="72">
        <v>120618</v>
      </c>
      <c r="H67" s="72">
        <v>120618</v>
      </c>
      <c r="I67" s="72">
        <v>120618</v>
      </c>
    </row>
    <row r="68" spans="1:9" x14ac:dyDescent="0.25">
      <c r="A68" s="178">
        <v>32</v>
      </c>
      <c r="B68" s="179"/>
      <c r="C68" s="180"/>
      <c r="D68" s="102" t="s">
        <v>20</v>
      </c>
      <c r="E68" s="71">
        <v>104253.46</v>
      </c>
      <c r="F68" s="72">
        <v>120618</v>
      </c>
      <c r="G68" s="72">
        <v>120618</v>
      </c>
      <c r="H68" s="72">
        <v>120618</v>
      </c>
      <c r="I68" s="72">
        <v>120618</v>
      </c>
    </row>
    <row r="69" spans="1:9" ht="25.5" x14ac:dyDescent="0.25">
      <c r="A69" s="181" t="s">
        <v>114</v>
      </c>
      <c r="B69" s="182"/>
      <c r="C69" s="183"/>
      <c r="D69" s="68" t="s">
        <v>115</v>
      </c>
      <c r="E69" s="108">
        <f>SUM(E70,E86,E103,E108,E112)</f>
        <v>265328.60000000003</v>
      </c>
      <c r="F69" s="108">
        <f>SUM(F70,F86,F103,F108,F112)</f>
        <v>337809.86</v>
      </c>
      <c r="G69" s="108">
        <f t="shared" ref="G69:I69" si="0">SUM(G70,G86,G103,G108,G112)</f>
        <v>459226.75</v>
      </c>
      <c r="H69" s="108">
        <f t="shared" si="0"/>
        <v>459226.75</v>
      </c>
      <c r="I69" s="108">
        <f t="shared" si="0"/>
        <v>459226.75</v>
      </c>
    </row>
    <row r="70" spans="1:9" ht="25.5" x14ac:dyDescent="0.25">
      <c r="A70" s="181" t="s">
        <v>116</v>
      </c>
      <c r="B70" s="182"/>
      <c r="C70" s="183"/>
      <c r="D70" s="68" t="s">
        <v>117</v>
      </c>
      <c r="E70" s="76">
        <f>SUM(E71,E78,E82)</f>
        <v>212963.15</v>
      </c>
      <c r="F70" s="76">
        <f>SUM(F71,F78,F82)</f>
        <v>269666.33999999997</v>
      </c>
      <c r="G70" s="76">
        <f>SUM(G71,G78,G82)</f>
        <v>304712.38</v>
      </c>
      <c r="H70" s="76">
        <f>SUM(H71,H78,H82)</f>
        <v>304712.38</v>
      </c>
      <c r="I70" s="76">
        <f>SUM(I71,I78,I82)</f>
        <v>304712.38</v>
      </c>
    </row>
    <row r="71" spans="1:9" ht="25.5" x14ac:dyDescent="0.25">
      <c r="A71" s="184" t="s">
        <v>102</v>
      </c>
      <c r="B71" s="185"/>
      <c r="C71" s="186"/>
      <c r="D71" s="69" t="s">
        <v>103</v>
      </c>
      <c r="E71" s="105">
        <v>171190.47</v>
      </c>
      <c r="F71" s="72">
        <v>200366.34</v>
      </c>
      <c r="G71" s="106">
        <v>221300.38</v>
      </c>
      <c r="H71" s="106">
        <v>221300.38</v>
      </c>
      <c r="I71" s="106">
        <v>221300.38</v>
      </c>
    </row>
    <row r="72" spans="1:9" x14ac:dyDescent="0.25">
      <c r="A72" s="175">
        <v>3</v>
      </c>
      <c r="B72" s="176"/>
      <c r="C72" s="177"/>
      <c r="D72" s="64"/>
      <c r="E72" s="71">
        <v>171190.47</v>
      </c>
      <c r="F72" s="72">
        <v>200366.34</v>
      </c>
      <c r="G72" s="72">
        <v>221300.38</v>
      </c>
      <c r="H72" s="72">
        <v>221300.38</v>
      </c>
      <c r="I72" s="72">
        <v>221300.38</v>
      </c>
    </row>
    <row r="73" spans="1:9" x14ac:dyDescent="0.25">
      <c r="A73" s="178">
        <v>31</v>
      </c>
      <c r="B73" s="179"/>
      <c r="C73" s="180"/>
      <c r="D73" s="64" t="s">
        <v>10</v>
      </c>
      <c r="E73" s="71">
        <v>79238.539999999994</v>
      </c>
      <c r="F73" s="72">
        <v>83938.01</v>
      </c>
      <c r="G73" s="72">
        <v>113591.15</v>
      </c>
      <c r="H73" s="72">
        <v>113591.15</v>
      </c>
      <c r="I73" s="72">
        <v>113591.15</v>
      </c>
    </row>
    <row r="74" spans="1:9" x14ac:dyDescent="0.25">
      <c r="A74" s="178">
        <v>32</v>
      </c>
      <c r="B74" s="179"/>
      <c r="C74" s="180"/>
      <c r="D74" s="64" t="s">
        <v>20</v>
      </c>
      <c r="E74" s="71">
        <v>91697.16</v>
      </c>
      <c r="F74" s="72">
        <v>116428.33</v>
      </c>
      <c r="G74" s="72">
        <v>107709.23</v>
      </c>
      <c r="H74" s="72">
        <v>107709.23</v>
      </c>
      <c r="I74" s="72">
        <v>107709.23</v>
      </c>
    </row>
    <row r="75" spans="1:9" x14ac:dyDescent="0.25">
      <c r="A75" s="127">
        <v>34</v>
      </c>
      <c r="B75" s="128"/>
      <c r="C75" s="129"/>
      <c r="D75" s="126" t="s">
        <v>77</v>
      </c>
      <c r="E75" s="71">
        <v>254.77</v>
      </c>
      <c r="F75" s="72">
        <v>0</v>
      </c>
      <c r="G75" s="72"/>
      <c r="H75" s="72"/>
      <c r="I75" s="72"/>
    </row>
    <row r="76" spans="1:9" x14ac:dyDescent="0.25">
      <c r="A76" s="127">
        <v>4</v>
      </c>
      <c r="B76" s="128"/>
      <c r="C76" s="129"/>
      <c r="D76" s="126" t="s">
        <v>174</v>
      </c>
      <c r="E76" s="71">
        <v>0</v>
      </c>
      <c r="F76" s="72">
        <v>0</v>
      </c>
      <c r="G76" s="72"/>
      <c r="H76" s="72"/>
      <c r="I76" s="72"/>
    </row>
    <row r="77" spans="1:9" ht="25.5" x14ac:dyDescent="0.25">
      <c r="A77" s="127">
        <v>42</v>
      </c>
      <c r="B77" s="128"/>
      <c r="C77" s="129"/>
      <c r="D77" s="126" t="s">
        <v>11</v>
      </c>
      <c r="E77" s="71">
        <v>0</v>
      </c>
      <c r="F77" s="72">
        <v>0</v>
      </c>
      <c r="G77" s="72"/>
      <c r="H77" s="72"/>
      <c r="I77" s="72"/>
    </row>
    <row r="78" spans="1:9" x14ac:dyDescent="0.25">
      <c r="A78" s="166" t="s">
        <v>106</v>
      </c>
      <c r="B78" s="167"/>
      <c r="C78" s="168"/>
      <c r="D78" s="126"/>
      <c r="E78" s="71">
        <v>2347.6799999999998</v>
      </c>
      <c r="F78" s="72">
        <v>0</v>
      </c>
      <c r="G78" s="72"/>
      <c r="H78" s="72"/>
      <c r="I78" s="72"/>
    </row>
    <row r="79" spans="1:9" x14ac:dyDescent="0.25">
      <c r="A79" s="127">
        <v>3</v>
      </c>
      <c r="B79" s="128"/>
      <c r="C79" s="129"/>
      <c r="D79" s="126"/>
      <c r="E79" s="71">
        <v>2347.6799999999998</v>
      </c>
      <c r="F79" s="72">
        <v>0</v>
      </c>
      <c r="G79" s="72"/>
      <c r="H79" s="72"/>
      <c r="I79" s="72"/>
    </row>
    <row r="80" spans="1:9" x14ac:dyDescent="0.25">
      <c r="A80" s="127">
        <v>31</v>
      </c>
      <c r="B80" s="128"/>
      <c r="C80" s="129"/>
      <c r="D80" s="126" t="s">
        <v>10</v>
      </c>
      <c r="E80" s="71">
        <v>2214.96</v>
      </c>
      <c r="F80" s="72">
        <v>0</v>
      </c>
      <c r="G80" s="72"/>
      <c r="H80" s="72"/>
      <c r="I80" s="72"/>
    </row>
    <row r="81" spans="1:9" x14ac:dyDescent="0.25">
      <c r="A81" s="127">
        <v>32</v>
      </c>
      <c r="B81" s="128"/>
      <c r="C81" s="129"/>
      <c r="D81" s="126" t="s">
        <v>20</v>
      </c>
      <c r="E81" s="71">
        <v>132.72999999999999</v>
      </c>
      <c r="F81" s="72">
        <v>0</v>
      </c>
      <c r="G81" s="72"/>
      <c r="H81" s="72"/>
      <c r="I81" s="72"/>
    </row>
    <row r="82" spans="1:9" ht="25.5" customHeight="1" x14ac:dyDescent="0.25">
      <c r="A82" s="184" t="s">
        <v>108</v>
      </c>
      <c r="B82" s="185"/>
      <c r="C82" s="186"/>
      <c r="D82" s="96" t="s">
        <v>109</v>
      </c>
      <c r="E82" s="105">
        <v>39425</v>
      </c>
      <c r="F82" s="106">
        <v>69300</v>
      </c>
      <c r="G82" s="106">
        <v>83412</v>
      </c>
      <c r="H82" s="106">
        <v>83412</v>
      </c>
      <c r="I82" s="106">
        <v>83412</v>
      </c>
    </row>
    <row r="83" spans="1:9" x14ac:dyDescent="0.25">
      <c r="A83" s="175">
        <v>3</v>
      </c>
      <c r="B83" s="176"/>
      <c r="C83" s="177"/>
      <c r="D83" s="97"/>
      <c r="E83" s="71">
        <v>39425</v>
      </c>
      <c r="F83" s="72">
        <v>69300</v>
      </c>
      <c r="G83" s="72">
        <v>83412</v>
      </c>
      <c r="H83" s="72">
        <v>83412</v>
      </c>
      <c r="I83" s="72">
        <v>83412</v>
      </c>
    </row>
    <row r="84" spans="1:9" x14ac:dyDescent="0.25">
      <c r="A84" s="178">
        <v>31</v>
      </c>
      <c r="B84" s="179"/>
      <c r="C84" s="180"/>
      <c r="D84" s="97" t="s">
        <v>10</v>
      </c>
      <c r="E84" s="71">
        <v>38452.959999999999</v>
      </c>
      <c r="F84" s="72">
        <v>68113.460000000006</v>
      </c>
      <c r="G84" s="72">
        <v>68194.69</v>
      </c>
      <c r="H84" s="72">
        <v>68194.69</v>
      </c>
      <c r="I84" s="72">
        <v>68194.69</v>
      </c>
    </row>
    <row r="85" spans="1:9" x14ac:dyDescent="0.25">
      <c r="A85" s="178">
        <v>32</v>
      </c>
      <c r="B85" s="179"/>
      <c r="C85" s="180"/>
      <c r="D85" s="97" t="s">
        <v>20</v>
      </c>
      <c r="E85" s="71">
        <v>972.04</v>
      </c>
      <c r="F85" s="72">
        <v>1186.54</v>
      </c>
      <c r="G85" s="72">
        <v>15217.31</v>
      </c>
      <c r="H85" s="72">
        <v>15217.31</v>
      </c>
      <c r="I85" s="72">
        <v>15217.31</v>
      </c>
    </row>
    <row r="86" spans="1:9" ht="25.5" customHeight="1" x14ac:dyDescent="0.25">
      <c r="A86" s="181" t="s">
        <v>118</v>
      </c>
      <c r="B86" s="182"/>
      <c r="C86" s="183"/>
      <c r="D86" s="95" t="s">
        <v>119</v>
      </c>
      <c r="E86" s="76">
        <f>SUM(E87,E90,E93,E96,E100)</f>
        <v>41779.409999999996</v>
      </c>
      <c r="F86" s="76">
        <f t="shared" ref="F86:I86" si="1">SUM(F87,F90,F93,F96,F100)</f>
        <v>58871.520000000004</v>
      </c>
      <c r="G86" s="76">
        <f t="shared" si="1"/>
        <v>145072.37</v>
      </c>
      <c r="H86" s="76">
        <f t="shared" si="1"/>
        <v>145072.37</v>
      </c>
      <c r="I86" s="76">
        <f t="shared" si="1"/>
        <v>145072.37</v>
      </c>
    </row>
    <row r="87" spans="1:9" ht="25.5" customHeight="1" x14ac:dyDescent="0.25">
      <c r="A87" s="184" t="s">
        <v>98</v>
      </c>
      <c r="B87" s="185"/>
      <c r="C87" s="186"/>
      <c r="D87" s="96" t="s">
        <v>99</v>
      </c>
      <c r="E87" s="105">
        <v>16089.24</v>
      </c>
      <c r="F87" s="106">
        <v>34715</v>
      </c>
      <c r="G87" s="72">
        <v>101360.92</v>
      </c>
      <c r="H87" s="72">
        <v>101360.92</v>
      </c>
      <c r="I87" s="72">
        <v>101360.92</v>
      </c>
    </row>
    <row r="88" spans="1:9" x14ac:dyDescent="0.25">
      <c r="A88" s="175">
        <v>3</v>
      </c>
      <c r="B88" s="176"/>
      <c r="C88" s="177"/>
      <c r="D88" s="97"/>
      <c r="E88" s="71">
        <v>16089.24</v>
      </c>
      <c r="F88" s="72">
        <v>34715</v>
      </c>
      <c r="G88" s="72">
        <v>101360.92</v>
      </c>
      <c r="H88" s="72">
        <v>101360.92</v>
      </c>
      <c r="I88" s="72">
        <v>101360.92</v>
      </c>
    </row>
    <row r="89" spans="1:9" x14ac:dyDescent="0.25">
      <c r="A89" s="178">
        <v>31</v>
      </c>
      <c r="B89" s="179"/>
      <c r="C89" s="180"/>
      <c r="D89" s="97" t="s">
        <v>10</v>
      </c>
      <c r="E89" s="71">
        <v>16089.24</v>
      </c>
      <c r="F89" s="72">
        <v>34715</v>
      </c>
      <c r="G89" s="72">
        <v>101360.92</v>
      </c>
      <c r="H89" s="72">
        <v>101360.92</v>
      </c>
      <c r="I89" s="72">
        <v>101360.92</v>
      </c>
    </row>
    <row r="90" spans="1:9" ht="15" customHeight="1" x14ac:dyDescent="0.25">
      <c r="A90" s="184" t="s">
        <v>120</v>
      </c>
      <c r="B90" s="185"/>
      <c r="C90" s="186"/>
      <c r="D90" s="101" t="s">
        <v>121</v>
      </c>
      <c r="E90" s="105">
        <v>4439.22</v>
      </c>
      <c r="F90" s="106">
        <v>0</v>
      </c>
      <c r="G90" s="72">
        <v>0</v>
      </c>
      <c r="H90" s="72">
        <v>0</v>
      </c>
      <c r="I90" s="72">
        <v>0</v>
      </c>
    </row>
    <row r="91" spans="1:9" x14ac:dyDescent="0.25">
      <c r="A91" s="175">
        <v>3</v>
      </c>
      <c r="B91" s="176"/>
      <c r="C91" s="177"/>
      <c r="D91" s="97"/>
      <c r="E91" s="71">
        <v>4439.22</v>
      </c>
      <c r="F91" s="72">
        <v>0</v>
      </c>
      <c r="G91" s="72">
        <v>0</v>
      </c>
      <c r="H91" s="72">
        <v>0</v>
      </c>
      <c r="I91" s="72">
        <v>0</v>
      </c>
    </row>
    <row r="92" spans="1:9" x14ac:dyDescent="0.25">
      <c r="A92" s="178">
        <v>31</v>
      </c>
      <c r="B92" s="179"/>
      <c r="C92" s="180"/>
      <c r="D92" s="97" t="s">
        <v>10</v>
      </c>
      <c r="E92" s="71">
        <v>4439.22</v>
      </c>
      <c r="F92" s="72">
        <v>0</v>
      </c>
      <c r="G92" s="72">
        <v>0</v>
      </c>
      <c r="H92" s="72">
        <v>0</v>
      </c>
      <c r="I92" s="72">
        <v>0</v>
      </c>
    </row>
    <row r="93" spans="1:9" ht="15" customHeight="1" x14ac:dyDescent="0.25">
      <c r="A93" s="184" t="s">
        <v>122</v>
      </c>
      <c r="B93" s="185"/>
      <c r="C93" s="186"/>
      <c r="D93" s="101" t="s">
        <v>123</v>
      </c>
      <c r="E93" s="105">
        <v>1554.3</v>
      </c>
      <c r="F93" s="72">
        <v>3845.73</v>
      </c>
      <c r="G93" s="72">
        <v>3416.66</v>
      </c>
      <c r="H93" s="72">
        <v>3416.66</v>
      </c>
      <c r="I93" s="72">
        <v>3416.66</v>
      </c>
    </row>
    <row r="94" spans="1:9" x14ac:dyDescent="0.25">
      <c r="A94" s="175">
        <v>3</v>
      </c>
      <c r="B94" s="176"/>
      <c r="C94" s="177"/>
      <c r="D94" s="99"/>
      <c r="E94" s="71">
        <v>1554.3</v>
      </c>
      <c r="F94" s="72">
        <v>3845.73</v>
      </c>
      <c r="G94" s="72">
        <v>3416.66</v>
      </c>
      <c r="H94" s="72">
        <v>3416.66</v>
      </c>
      <c r="I94" s="72">
        <v>3416.66</v>
      </c>
    </row>
    <row r="95" spans="1:9" x14ac:dyDescent="0.25">
      <c r="A95" s="178">
        <v>31</v>
      </c>
      <c r="B95" s="179"/>
      <c r="C95" s="180"/>
      <c r="D95" s="99" t="s">
        <v>10</v>
      </c>
      <c r="E95" s="71">
        <v>1554.3</v>
      </c>
      <c r="F95" s="72">
        <v>3845.73</v>
      </c>
      <c r="G95" s="72">
        <v>3416.66</v>
      </c>
      <c r="H95" s="72">
        <v>3416.66</v>
      </c>
      <c r="I95" s="72">
        <v>3416.66</v>
      </c>
    </row>
    <row r="96" spans="1:9" ht="25.5" customHeight="1" x14ac:dyDescent="0.25">
      <c r="A96" s="184" t="s">
        <v>124</v>
      </c>
      <c r="B96" s="185"/>
      <c r="C96" s="186"/>
      <c r="D96" s="101" t="s">
        <v>125</v>
      </c>
      <c r="E96" s="105">
        <v>16792.25</v>
      </c>
      <c r="F96" s="106">
        <v>15425.59</v>
      </c>
      <c r="G96" s="106">
        <v>40294.79</v>
      </c>
      <c r="H96" s="106">
        <v>40294.79</v>
      </c>
      <c r="I96" s="106">
        <v>40294.79</v>
      </c>
    </row>
    <row r="97" spans="1:9" x14ac:dyDescent="0.25">
      <c r="A97" s="175">
        <v>3</v>
      </c>
      <c r="B97" s="176"/>
      <c r="C97" s="177"/>
      <c r="D97" s="99"/>
      <c r="E97" s="71">
        <v>16792.25</v>
      </c>
      <c r="F97" s="72">
        <v>15425.59</v>
      </c>
      <c r="G97" s="72">
        <v>40294.79</v>
      </c>
      <c r="H97" s="72">
        <v>40294.79</v>
      </c>
      <c r="I97" s="72">
        <v>40294.79</v>
      </c>
    </row>
    <row r="98" spans="1:9" x14ac:dyDescent="0.25">
      <c r="A98" s="178">
        <v>31</v>
      </c>
      <c r="B98" s="179"/>
      <c r="C98" s="180"/>
      <c r="D98" s="99" t="s">
        <v>10</v>
      </c>
      <c r="E98" s="71">
        <v>13883.89</v>
      </c>
      <c r="F98" s="72">
        <v>12512.53</v>
      </c>
      <c r="G98" s="72">
        <v>30629.72</v>
      </c>
      <c r="H98" s="72">
        <v>30629.72</v>
      </c>
      <c r="I98" s="72">
        <v>30629.72</v>
      </c>
    </row>
    <row r="99" spans="1:9" x14ac:dyDescent="0.25">
      <c r="A99" s="178">
        <v>32</v>
      </c>
      <c r="B99" s="179"/>
      <c r="C99" s="180"/>
      <c r="D99" s="99" t="s">
        <v>20</v>
      </c>
      <c r="E99" s="71">
        <v>2908.36</v>
      </c>
      <c r="F99" s="72">
        <v>2913.06</v>
      </c>
      <c r="G99" s="72">
        <v>9665.07</v>
      </c>
      <c r="H99" s="72">
        <v>9665.07</v>
      </c>
      <c r="I99" s="72">
        <v>9665.07</v>
      </c>
    </row>
    <row r="100" spans="1:9" ht="25.5" customHeight="1" x14ac:dyDescent="0.25">
      <c r="A100" s="184" t="s">
        <v>144</v>
      </c>
      <c r="B100" s="185"/>
      <c r="C100" s="186"/>
      <c r="D100" s="103" t="s">
        <v>145</v>
      </c>
      <c r="E100" s="71">
        <v>2904.4</v>
      </c>
      <c r="F100" s="106">
        <v>4885.2</v>
      </c>
      <c r="G100" s="72">
        <v>0</v>
      </c>
      <c r="H100" s="72">
        <v>0</v>
      </c>
      <c r="I100" s="72">
        <v>0</v>
      </c>
    </row>
    <row r="101" spans="1:9" x14ac:dyDescent="0.25">
      <c r="A101" s="175">
        <v>3</v>
      </c>
      <c r="B101" s="176"/>
      <c r="C101" s="177"/>
      <c r="D101" s="102"/>
      <c r="E101" s="71">
        <v>2904.4</v>
      </c>
      <c r="F101" s="72">
        <v>4885.2</v>
      </c>
      <c r="G101" s="72">
        <v>0</v>
      </c>
      <c r="H101" s="72">
        <v>0</v>
      </c>
      <c r="I101" s="72">
        <v>0</v>
      </c>
    </row>
    <row r="102" spans="1:9" x14ac:dyDescent="0.25">
      <c r="A102" s="178">
        <v>31</v>
      </c>
      <c r="B102" s="179"/>
      <c r="C102" s="180"/>
      <c r="D102" s="102" t="s">
        <v>10</v>
      </c>
      <c r="E102" s="71">
        <v>2904.4</v>
      </c>
      <c r="F102" s="72">
        <v>4885.2</v>
      </c>
      <c r="G102" s="72">
        <v>0</v>
      </c>
      <c r="H102" s="72">
        <v>0</v>
      </c>
      <c r="I102" s="72">
        <v>0</v>
      </c>
    </row>
    <row r="103" spans="1:9" ht="25.5" customHeight="1" x14ac:dyDescent="0.25">
      <c r="A103" s="181" t="s">
        <v>126</v>
      </c>
      <c r="B103" s="182"/>
      <c r="C103" s="183"/>
      <c r="D103" s="100" t="s">
        <v>127</v>
      </c>
      <c r="E103" s="76">
        <v>4032.39</v>
      </c>
      <c r="F103" s="73">
        <v>2200</v>
      </c>
      <c r="G103" s="73">
        <v>2200</v>
      </c>
      <c r="H103" s="73">
        <v>2200</v>
      </c>
      <c r="I103" s="73">
        <v>2200</v>
      </c>
    </row>
    <row r="104" spans="1:9" ht="25.5" customHeight="1" x14ac:dyDescent="0.25">
      <c r="A104" s="184" t="s">
        <v>98</v>
      </c>
      <c r="B104" s="185"/>
      <c r="C104" s="186"/>
      <c r="D104" s="101" t="s">
        <v>99</v>
      </c>
      <c r="E104" s="105">
        <v>4032.39</v>
      </c>
      <c r="F104" s="106">
        <v>2200</v>
      </c>
      <c r="G104" s="72">
        <v>2200</v>
      </c>
      <c r="H104" s="72">
        <v>2200</v>
      </c>
      <c r="I104" s="72">
        <v>2200</v>
      </c>
    </row>
    <row r="105" spans="1:9" x14ac:dyDescent="0.25">
      <c r="A105" s="175">
        <v>3</v>
      </c>
      <c r="B105" s="176"/>
      <c r="C105" s="177"/>
      <c r="D105" s="99"/>
      <c r="E105" s="71">
        <v>4032.39</v>
      </c>
      <c r="F105" s="72">
        <v>2200</v>
      </c>
      <c r="G105" s="72">
        <v>2200</v>
      </c>
      <c r="H105" s="72">
        <v>2200</v>
      </c>
      <c r="I105" s="72">
        <v>2200</v>
      </c>
    </row>
    <row r="106" spans="1:9" x14ac:dyDescent="0.25">
      <c r="A106" s="178">
        <v>32</v>
      </c>
      <c r="B106" s="179"/>
      <c r="C106" s="180"/>
      <c r="D106" s="99" t="s">
        <v>20</v>
      </c>
      <c r="E106" s="71">
        <v>3600</v>
      </c>
      <c r="F106" s="72">
        <v>2200</v>
      </c>
      <c r="G106" s="72">
        <v>2200</v>
      </c>
      <c r="H106" s="72">
        <v>2500</v>
      </c>
      <c r="I106" s="72">
        <v>2200</v>
      </c>
    </row>
    <row r="107" spans="1:9" ht="38.25" x14ac:dyDescent="0.25">
      <c r="A107" s="178">
        <v>37</v>
      </c>
      <c r="B107" s="179"/>
      <c r="C107" s="180"/>
      <c r="D107" s="75" t="s">
        <v>78</v>
      </c>
      <c r="E107" s="71">
        <v>432.39</v>
      </c>
      <c r="F107" s="72">
        <v>0</v>
      </c>
      <c r="G107" s="72">
        <v>0</v>
      </c>
      <c r="H107" s="72">
        <v>0</v>
      </c>
      <c r="I107" s="72">
        <v>0</v>
      </c>
    </row>
    <row r="108" spans="1:9" ht="15" customHeight="1" x14ac:dyDescent="0.25">
      <c r="A108" s="181" t="s">
        <v>146</v>
      </c>
      <c r="B108" s="182"/>
      <c r="C108" s="183"/>
      <c r="D108" s="104" t="s">
        <v>147</v>
      </c>
      <c r="E108" s="76">
        <v>5335</v>
      </c>
      <c r="F108" s="73">
        <v>5830</v>
      </c>
      <c r="G108" s="73">
        <v>6000</v>
      </c>
      <c r="H108" s="73">
        <v>6000</v>
      </c>
      <c r="I108" s="73">
        <v>6000</v>
      </c>
    </row>
    <row r="109" spans="1:9" ht="15" customHeight="1" x14ac:dyDescent="0.25">
      <c r="A109" s="184" t="s">
        <v>98</v>
      </c>
      <c r="B109" s="185"/>
      <c r="C109" s="186"/>
      <c r="D109" s="103" t="s">
        <v>99</v>
      </c>
      <c r="E109" s="105">
        <v>5335</v>
      </c>
      <c r="F109" s="106">
        <v>5830</v>
      </c>
      <c r="G109" s="106">
        <v>6000</v>
      </c>
      <c r="H109" s="106">
        <v>6000</v>
      </c>
      <c r="I109" s="106">
        <v>6000</v>
      </c>
    </row>
    <row r="110" spans="1:9" x14ac:dyDescent="0.25">
      <c r="A110" s="175">
        <v>3</v>
      </c>
      <c r="B110" s="176"/>
      <c r="C110" s="177"/>
      <c r="D110" s="102"/>
      <c r="E110" s="71">
        <v>5335</v>
      </c>
      <c r="F110" s="72">
        <v>5830</v>
      </c>
      <c r="G110" s="72">
        <v>6000</v>
      </c>
      <c r="H110" s="72">
        <v>6000</v>
      </c>
      <c r="I110" s="72">
        <v>6000</v>
      </c>
    </row>
    <row r="111" spans="1:9" x14ac:dyDescent="0.25">
      <c r="A111" s="178">
        <v>32</v>
      </c>
      <c r="B111" s="179"/>
      <c r="C111" s="180"/>
      <c r="D111" s="102" t="s">
        <v>20</v>
      </c>
      <c r="E111" s="71">
        <v>5335</v>
      </c>
      <c r="F111" s="72">
        <v>5830</v>
      </c>
      <c r="G111" s="72">
        <v>6000</v>
      </c>
      <c r="H111" s="72">
        <v>6000</v>
      </c>
      <c r="I111" s="72">
        <v>6000</v>
      </c>
    </row>
    <row r="112" spans="1:9" ht="42" customHeight="1" x14ac:dyDescent="0.25">
      <c r="A112" s="181" t="s">
        <v>148</v>
      </c>
      <c r="B112" s="182"/>
      <c r="C112" s="183"/>
      <c r="D112" s="104" t="s">
        <v>149</v>
      </c>
      <c r="E112" s="76">
        <v>1218.6500000000001</v>
      </c>
      <c r="F112" s="73">
        <v>1242</v>
      </c>
      <c r="G112" s="73">
        <v>1242</v>
      </c>
      <c r="H112" s="73">
        <v>1242</v>
      </c>
      <c r="I112" s="73">
        <v>1242</v>
      </c>
    </row>
    <row r="113" spans="1:9" ht="15" customHeight="1" x14ac:dyDescent="0.25">
      <c r="A113" s="184" t="s">
        <v>108</v>
      </c>
      <c r="B113" s="185"/>
      <c r="C113" s="186"/>
      <c r="D113" s="103" t="s">
        <v>109</v>
      </c>
      <c r="E113" s="71">
        <v>1218.6500000000001</v>
      </c>
      <c r="F113" s="106">
        <v>1242</v>
      </c>
      <c r="G113" s="72">
        <v>1242</v>
      </c>
      <c r="H113" s="72">
        <v>1242</v>
      </c>
      <c r="I113" s="72">
        <v>1242</v>
      </c>
    </row>
    <row r="114" spans="1:9" x14ac:dyDescent="0.25">
      <c r="A114" s="175">
        <v>3</v>
      </c>
      <c r="B114" s="176"/>
      <c r="C114" s="177"/>
      <c r="D114" s="102"/>
      <c r="E114" s="71">
        <v>1218.6500000000001</v>
      </c>
      <c r="F114" s="72">
        <v>1242</v>
      </c>
      <c r="G114" s="72">
        <v>1242</v>
      </c>
      <c r="H114" s="72">
        <v>1242</v>
      </c>
      <c r="I114" s="72">
        <v>1242</v>
      </c>
    </row>
    <row r="115" spans="1:9" ht="25.5" customHeight="1" x14ac:dyDescent="0.25">
      <c r="A115" s="178">
        <v>38</v>
      </c>
      <c r="B115" s="179"/>
      <c r="C115" s="180"/>
      <c r="D115" s="102" t="s">
        <v>20</v>
      </c>
      <c r="E115" s="71">
        <v>1242</v>
      </c>
      <c r="F115" s="72">
        <v>1242</v>
      </c>
      <c r="G115" s="72">
        <v>1242</v>
      </c>
      <c r="H115" s="72">
        <v>1242</v>
      </c>
      <c r="I115" s="72">
        <v>1242</v>
      </c>
    </row>
    <row r="116" spans="1:9" ht="25.5" customHeight="1" x14ac:dyDescent="0.25">
      <c r="A116" s="181" t="s">
        <v>128</v>
      </c>
      <c r="B116" s="182"/>
      <c r="C116" s="183"/>
      <c r="D116" s="104" t="s">
        <v>129</v>
      </c>
      <c r="E116" s="107">
        <v>4259.8</v>
      </c>
      <c r="F116" s="73">
        <v>2970.74</v>
      </c>
      <c r="G116" s="73">
        <v>3455.61</v>
      </c>
      <c r="H116" s="73">
        <v>3455.61</v>
      </c>
      <c r="I116" s="73">
        <v>3455.61</v>
      </c>
    </row>
    <row r="117" spans="1:9" ht="25.5" customHeight="1" x14ac:dyDescent="0.25">
      <c r="A117" s="181" t="s">
        <v>130</v>
      </c>
      <c r="B117" s="182"/>
      <c r="C117" s="183"/>
      <c r="D117" s="100" t="s">
        <v>131</v>
      </c>
      <c r="E117" s="76">
        <v>4259.8</v>
      </c>
      <c r="F117" s="73">
        <v>2970.74</v>
      </c>
      <c r="G117" s="73">
        <v>3455.61</v>
      </c>
      <c r="H117" s="73">
        <v>3455.61</v>
      </c>
      <c r="I117" s="73">
        <v>3455.61</v>
      </c>
    </row>
    <row r="118" spans="1:9" ht="25.5" customHeight="1" x14ac:dyDescent="0.25">
      <c r="A118" s="187" t="s">
        <v>98</v>
      </c>
      <c r="B118" s="188"/>
      <c r="C118" s="189"/>
      <c r="D118" s="113"/>
      <c r="E118" s="71">
        <v>2086.09</v>
      </c>
      <c r="F118" s="72">
        <v>2015.13</v>
      </c>
      <c r="G118" s="72">
        <v>2500</v>
      </c>
      <c r="H118" s="72">
        <v>2500</v>
      </c>
      <c r="I118" s="72">
        <v>2500</v>
      </c>
    </row>
    <row r="119" spans="1:9" ht="25.5" customHeight="1" x14ac:dyDescent="0.25">
      <c r="A119" s="111">
        <v>3</v>
      </c>
      <c r="B119" s="112"/>
      <c r="C119" s="113"/>
      <c r="D119" s="113"/>
      <c r="E119" s="71">
        <v>2086.09</v>
      </c>
      <c r="F119" s="72">
        <v>2015.13</v>
      </c>
      <c r="G119" s="72">
        <v>2500</v>
      </c>
      <c r="H119" s="72">
        <v>2500</v>
      </c>
      <c r="I119" s="72">
        <v>2500</v>
      </c>
    </row>
    <row r="120" spans="1:9" ht="25.5" customHeight="1" x14ac:dyDescent="0.25">
      <c r="A120" s="111">
        <v>32</v>
      </c>
      <c r="B120" s="112"/>
      <c r="C120" s="113"/>
      <c r="D120" s="113"/>
      <c r="E120" s="71">
        <v>2086.09</v>
      </c>
      <c r="F120" s="72">
        <v>2015.13</v>
      </c>
      <c r="G120" s="72">
        <v>2500</v>
      </c>
      <c r="H120" s="72">
        <v>2500</v>
      </c>
      <c r="I120" s="72">
        <v>2500</v>
      </c>
    </row>
    <row r="121" spans="1:9" ht="25.5" customHeight="1" x14ac:dyDescent="0.25">
      <c r="A121" s="184" t="s">
        <v>108</v>
      </c>
      <c r="B121" s="185"/>
      <c r="C121" s="186"/>
      <c r="D121" s="101" t="s">
        <v>109</v>
      </c>
      <c r="E121" s="105">
        <v>2173.71</v>
      </c>
      <c r="F121" s="106">
        <v>995.61</v>
      </c>
      <c r="G121" s="106">
        <v>955.61</v>
      </c>
      <c r="H121" s="106">
        <v>955.61</v>
      </c>
      <c r="I121" s="106">
        <v>955.61</v>
      </c>
    </row>
    <row r="122" spans="1:9" x14ac:dyDescent="0.25">
      <c r="A122" s="175">
        <v>3</v>
      </c>
      <c r="B122" s="176"/>
      <c r="C122" s="177"/>
      <c r="D122" s="99"/>
      <c r="E122" s="71">
        <v>2173.71</v>
      </c>
      <c r="F122" s="72">
        <v>995.61</v>
      </c>
      <c r="G122" s="72">
        <v>955.61</v>
      </c>
      <c r="H122" s="72">
        <v>955.61</v>
      </c>
      <c r="I122" s="72">
        <v>955.61</v>
      </c>
    </row>
    <row r="123" spans="1:9" x14ac:dyDescent="0.25">
      <c r="A123" s="178">
        <v>32</v>
      </c>
      <c r="B123" s="179"/>
      <c r="C123" s="180"/>
      <c r="D123" s="99" t="s">
        <v>20</v>
      </c>
      <c r="E123" s="71">
        <v>2173.71</v>
      </c>
      <c r="F123" s="72">
        <v>995.61</v>
      </c>
      <c r="G123" s="72">
        <v>955.61</v>
      </c>
      <c r="H123" s="72">
        <v>955.61</v>
      </c>
      <c r="I123" s="72">
        <v>955.61</v>
      </c>
    </row>
    <row r="124" spans="1:9" ht="30" customHeight="1" x14ac:dyDescent="0.25">
      <c r="A124" s="181" t="s">
        <v>132</v>
      </c>
      <c r="B124" s="182"/>
      <c r="C124" s="183"/>
      <c r="D124" s="100" t="s">
        <v>133</v>
      </c>
      <c r="E124" s="108">
        <v>7554.17</v>
      </c>
      <c r="F124" s="109">
        <v>1195.45</v>
      </c>
      <c r="G124" s="109">
        <v>1268.45</v>
      </c>
      <c r="H124" s="109">
        <v>1268.45</v>
      </c>
      <c r="I124" s="109">
        <v>1265.45</v>
      </c>
    </row>
    <row r="125" spans="1:9" ht="15" customHeight="1" x14ac:dyDescent="0.25">
      <c r="A125" s="181" t="s">
        <v>134</v>
      </c>
      <c r="B125" s="182"/>
      <c r="C125" s="183"/>
      <c r="D125" s="100" t="s">
        <v>135</v>
      </c>
      <c r="E125" s="76">
        <v>7554.17</v>
      </c>
      <c r="F125" s="76">
        <v>1195.45</v>
      </c>
      <c r="G125" s="76">
        <v>1268.45</v>
      </c>
      <c r="H125" s="76">
        <v>1268.45</v>
      </c>
      <c r="I125" s="76">
        <v>1268.45</v>
      </c>
    </row>
    <row r="126" spans="1:9" ht="25.5" customHeight="1" x14ac:dyDescent="0.25">
      <c r="A126" s="184" t="s">
        <v>100</v>
      </c>
      <c r="B126" s="185"/>
      <c r="C126" s="186"/>
      <c r="D126" s="101" t="s">
        <v>101</v>
      </c>
      <c r="E126" s="105">
        <v>0</v>
      </c>
      <c r="F126" s="72">
        <v>0</v>
      </c>
      <c r="G126" s="106">
        <v>0</v>
      </c>
      <c r="H126" s="106">
        <v>0</v>
      </c>
      <c r="I126" s="106">
        <v>0</v>
      </c>
    </row>
    <row r="127" spans="1:9" ht="25.5" customHeight="1" x14ac:dyDescent="0.25">
      <c r="A127" s="175">
        <v>4</v>
      </c>
      <c r="B127" s="176"/>
      <c r="C127" s="177"/>
      <c r="D127" s="99" t="s">
        <v>11</v>
      </c>
      <c r="E127" s="71">
        <v>0</v>
      </c>
      <c r="F127" s="72">
        <v>0</v>
      </c>
      <c r="G127" s="72">
        <v>0</v>
      </c>
      <c r="H127" s="72">
        <v>0</v>
      </c>
      <c r="I127" s="72">
        <v>0</v>
      </c>
    </row>
    <row r="128" spans="1:9" ht="25.5" customHeight="1" x14ac:dyDescent="0.25">
      <c r="A128" s="178">
        <v>42</v>
      </c>
      <c r="B128" s="179"/>
      <c r="C128" s="180"/>
      <c r="D128" s="99" t="s">
        <v>27</v>
      </c>
      <c r="E128" s="71">
        <v>0</v>
      </c>
      <c r="F128" s="98">
        <v>0</v>
      </c>
      <c r="G128" s="72">
        <v>0</v>
      </c>
      <c r="H128" s="72">
        <v>0</v>
      </c>
      <c r="I128" s="72">
        <v>0</v>
      </c>
    </row>
    <row r="129" spans="1:9" ht="25.5" customHeight="1" x14ac:dyDescent="0.25">
      <c r="A129" s="184" t="s">
        <v>102</v>
      </c>
      <c r="B129" s="185"/>
      <c r="C129" s="186"/>
      <c r="D129" s="101" t="s">
        <v>103</v>
      </c>
      <c r="E129" s="71">
        <v>0</v>
      </c>
      <c r="F129" s="72">
        <v>0</v>
      </c>
      <c r="G129" s="72">
        <v>0</v>
      </c>
      <c r="H129" s="72">
        <v>0</v>
      </c>
      <c r="I129" s="72">
        <v>0</v>
      </c>
    </row>
    <row r="130" spans="1:9" ht="25.5" customHeight="1" x14ac:dyDescent="0.25">
      <c r="A130" s="175">
        <v>4</v>
      </c>
      <c r="B130" s="176"/>
      <c r="C130" s="177"/>
      <c r="D130" s="99" t="s">
        <v>11</v>
      </c>
      <c r="E130" s="71">
        <v>0</v>
      </c>
      <c r="F130" s="72">
        <v>0</v>
      </c>
      <c r="G130" s="72">
        <v>0</v>
      </c>
      <c r="H130" s="72">
        <v>0</v>
      </c>
      <c r="I130" s="72">
        <v>0</v>
      </c>
    </row>
    <row r="131" spans="1:9" ht="25.5" customHeight="1" x14ac:dyDescent="0.25">
      <c r="A131" s="178">
        <v>42</v>
      </c>
      <c r="B131" s="179"/>
      <c r="C131" s="180"/>
      <c r="D131" s="99" t="s">
        <v>27</v>
      </c>
      <c r="E131" s="71">
        <v>0</v>
      </c>
      <c r="F131" s="72">
        <v>0</v>
      </c>
      <c r="G131" s="72">
        <v>0</v>
      </c>
      <c r="H131" s="72">
        <v>0</v>
      </c>
      <c r="I131" s="72">
        <v>0</v>
      </c>
    </row>
    <row r="132" spans="1:9" ht="25.5" customHeight="1" x14ac:dyDescent="0.25">
      <c r="A132" s="184" t="s">
        <v>104</v>
      </c>
      <c r="B132" s="185"/>
      <c r="C132" s="186"/>
      <c r="D132" s="103" t="s">
        <v>105</v>
      </c>
      <c r="E132" s="105">
        <v>0</v>
      </c>
      <c r="F132" s="106">
        <v>0</v>
      </c>
      <c r="G132" s="106">
        <v>0</v>
      </c>
      <c r="H132" s="106">
        <v>0</v>
      </c>
      <c r="I132" s="106">
        <v>0</v>
      </c>
    </row>
    <row r="133" spans="1:9" ht="25.5" customHeight="1" x14ac:dyDescent="0.25">
      <c r="A133" s="175">
        <v>4</v>
      </c>
      <c r="B133" s="176"/>
      <c r="C133" s="177"/>
      <c r="D133" s="102" t="s">
        <v>11</v>
      </c>
      <c r="E133" s="71">
        <v>0</v>
      </c>
      <c r="F133" s="72">
        <v>0</v>
      </c>
      <c r="G133" s="72">
        <v>0</v>
      </c>
      <c r="H133" s="72">
        <v>0</v>
      </c>
      <c r="I133" s="72">
        <v>0</v>
      </c>
    </row>
    <row r="134" spans="1:9" ht="25.5" customHeight="1" x14ac:dyDescent="0.25">
      <c r="A134" s="178">
        <v>42</v>
      </c>
      <c r="B134" s="179"/>
      <c r="C134" s="180"/>
      <c r="D134" s="102" t="s">
        <v>27</v>
      </c>
      <c r="E134" s="71">
        <v>0</v>
      </c>
      <c r="F134" s="72">
        <v>0</v>
      </c>
      <c r="G134" s="72">
        <v>0</v>
      </c>
      <c r="H134" s="72">
        <v>0</v>
      </c>
      <c r="I134" s="72">
        <v>0</v>
      </c>
    </row>
    <row r="135" spans="1:9" ht="25.5" customHeight="1" x14ac:dyDescent="0.25">
      <c r="A135" s="184" t="s">
        <v>106</v>
      </c>
      <c r="B135" s="185"/>
      <c r="C135" s="186"/>
      <c r="D135" s="101" t="s">
        <v>107</v>
      </c>
      <c r="E135" s="105">
        <v>0</v>
      </c>
      <c r="F135" s="106">
        <v>0</v>
      </c>
      <c r="G135" s="106">
        <v>0</v>
      </c>
      <c r="H135" s="106">
        <v>0</v>
      </c>
      <c r="I135" s="106">
        <v>0</v>
      </c>
    </row>
    <row r="136" spans="1:9" ht="25.5" customHeight="1" x14ac:dyDescent="0.25">
      <c r="A136" s="175">
        <v>4</v>
      </c>
      <c r="B136" s="176"/>
      <c r="C136" s="177"/>
      <c r="D136" s="99" t="s">
        <v>11</v>
      </c>
      <c r="E136" s="71">
        <v>0</v>
      </c>
      <c r="F136" s="72">
        <v>0</v>
      </c>
      <c r="G136" s="72">
        <v>0</v>
      </c>
      <c r="H136" s="72">
        <v>0</v>
      </c>
      <c r="I136" s="72">
        <v>0</v>
      </c>
    </row>
    <row r="137" spans="1:9" ht="25.5" customHeight="1" x14ac:dyDescent="0.25">
      <c r="A137" s="178">
        <v>42</v>
      </c>
      <c r="B137" s="179"/>
      <c r="C137" s="180"/>
      <c r="D137" s="99" t="s">
        <v>27</v>
      </c>
      <c r="E137" s="71">
        <v>0</v>
      </c>
      <c r="F137" s="72">
        <v>0</v>
      </c>
      <c r="G137" s="72">
        <v>0</v>
      </c>
      <c r="H137" s="72">
        <v>0</v>
      </c>
      <c r="I137" s="72">
        <v>0</v>
      </c>
    </row>
    <row r="138" spans="1:9" ht="25.5" customHeight="1" x14ac:dyDescent="0.25">
      <c r="A138" s="184" t="s">
        <v>108</v>
      </c>
      <c r="B138" s="185"/>
      <c r="C138" s="186"/>
      <c r="D138" s="101" t="s">
        <v>109</v>
      </c>
      <c r="E138" s="105">
        <v>960.87</v>
      </c>
      <c r="F138" s="106">
        <v>930</v>
      </c>
      <c r="G138" s="106">
        <v>930</v>
      </c>
      <c r="H138" s="106">
        <v>930</v>
      </c>
      <c r="I138" s="106">
        <v>930</v>
      </c>
    </row>
    <row r="139" spans="1:9" ht="25.5" customHeight="1" x14ac:dyDescent="0.25">
      <c r="A139" s="175">
        <v>4</v>
      </c>
      <c r="B139" s="176"/>
      <c r="C139" s="177"/>
      <c r="D139" s="99" t="s">
        <v>11</v>
      </c>
      <c r="E139" s="71">
        <v>986.87</v>
      </c>
      <c r="F139" s="72">
        <v>930</v>
      </c>
      <c r="G139" s="72">
        <v>930</v>
      </c>
      <c r="H139" s="72">
        <v>930</v>
      </c>
      <c r="I139" s="72">
        <v>930</v>
      </c>
    </row>
    <row r="140" spans="1:9" ht="25.5" customHeight="1" x14ac:dyDescent="0.25">
      <c r="A140" s="178">
        <v>42</v>
      </c>
      <c r="B140" s="179"/>
      <c r="C140" s="180"/>
      <c r="D140" s="99" t="s">
        <v>27</v>
      </c>
      <c r="E140" s="71">
        <v>960.87</v>
      </c>
      <c r="F140" s="72">
        <v>930</v>
      </c>
      <c r="G140" s="72">
        <v>930</v>
      </c>
      <c r="H140" s="72">
        <v>930</v>
      </c>
      <c r="I140" s="72">
        <v>930</v>
      </c>
    </row>
    <row r="141" spans="1:9" ht="25.5" customHeight="1" x14ac:dyDescent="0.25">
      <c r="A141" s="166" t="s">
        <v>110</v>
      </c>
      <c r="B141" s="167"/>
      <c r="C141" s="168"/>
      <c r="D141" s="126"/>
      <c r="E141" s="71">
        <v>1711.13</v>
      </c>
      <c r="F141" s="72">
        <v>0</v>
      </c>
      <c r="G141" s="72">
        <v>0</v>
      </c>
      <c r="H141" s="72">
        <v>0</v>
      </c>
      <c r="I141" s="72">
        <v>0</v>
      </c>
    </row>
    <row r="142" spans="1:9" ht="25.5" customHeight="1" x14ac:dyDescent="0.25">
      <c r="A142" s="127">
        <v>4</v>
      </c>
      <c r="B142" s="128"/>
      <c r="C142" s="129"/>
      <c r="D142" s="126" t="s">
        <v>11</v>
      </c>
      <c r="E142" s="71">
        <v>1711.13</v>
      </c>
      <c r="F142" s="72">
        <v>0</v>
      </c>
      <c r="G142" s="72">
        <v>0</v>
      </c>
      <c r="H142" s="72">
        <v>0</v>
      </c>
      <c r="I142" s="72">
        <v>0</v>
      </c>
    </row>
    <row r="143" spans="1:9" ht="25.5" customHeight="1" x14ac:dyDescent="0.25">
      <c r="A143" s="127">
        <v>42</v>
      </c>
      <c r="B143" s="128"/>
      <c r="C143" s="129"/>
      <c r="D143" s="126" t="s">
        <v>27</v>
      </c>
      <c r="E143" s="71">
        <v>1711.13</v>
      </c>
      <c r="F143" s="72">
        <v>0</v>
      </c>
      <c r="G143" s="72">
        <v>0</v>
      </c>
      <c r="H143" s="72">
        <v>0</v>
      </c>
      <c r="I143" s="72">
        <v>0</v>
      </c>
    </row>
    <row r="144" spans="1:9" ht="25.5" customHeight="1" x14ac:dyDescent="0.25">
      <c r="A144" s="171" t="s">
        <v>140</v>
      </c>
      <c r="B144" s="172"/>
      <c r="C144" s="173"/>
      <c r="D144" s="114"/>
      <c r="E144" s="71">
        <v>4602.83</v>
      </c>
      <c r="F144" s="72">
        <v>265.45</v>
      </c>
      <c r="G144" s="72">
        <v>265.45</v>
      </c>
      <c r="H144" s="72">
        <v>265.45</v>
      </c>
      <c r="I144" s="72">
        <v>265.45</v>
      </c>
    </row>
    <row r="145" spans="1:9" ht="25.5" customHeight="1" x14ac:dyDescent="0.25">
      <c r="A145" s="115">
        <v>4</v>
      </c>
      <c r="B145" s="116"/>
      <c r="C145" s="117"/>
      <c r="D145" s="114" t="s">
        <v>11</v>
      </c>
      <c r="E145" s="71">
        <v>4602.83</v>
      </c>
      <c r="F145" s="72">
        <v>265.45</v>
      </c>
      <c r="G145" s="72">
        <v>265.45</v>
      </c>
      <c r="H145" s="72">
        <v>265.45</v>
      </c>
      <c r="I145" s="72">
        <v>265.45</v>
      </c>
    </row>
    <row r="146" spans="1:9" ht="25.5" customHeight="1" x14ac:dyDescent="0.25">
      <c r="A146" s="115">
        <v>42</v>
      </c>
      <c r="B146" s="116"/>
      <c r="C146" s="117"/>
      <c r="D146" s="114" t="s">
        <v>27</v>
      </c>
      <c r="E146" s="71">
        <v>4602.83</v>
      </c>
      <c r="F146" s="72">
        <v>265.45</v>
      </c>
      <c r="G146" s="72">
        <v>265.45</v>
      </c>
      <c r="H146" s="72">
        <v>265.45</v>
      </c>
      <c r="I146" s="72">
        <v>265.45</v>
      </c>
    </row>
    <row r="147" spans="1:9" ht="25.5" customHeight="1" x14ac:dyDescent="0.25">
      <c r="A147" s="166" t="s">
        <v>175</v>
      </c>
      <c r="B147" s="167"/>
      <c r="C147" s="168"/>
      <c r="D147" s="126"/>
      <c r="E147" s="71">
        <v>265.45</v>
      </c>
      <c r="F147" s="72">
        <v>0</v>
      </c>
      <c r="G147" s="72">
        <v>0</v>
      </c>
      <c r="H147" s="72">
        <v>0</v>
      </c>
      <c r="I147" s="72">
        <v>0</v>
      </c>
    </row>
    <row r="148" spans="1:9" ht="25.5" customHeight="1" x14ac:dyDescent="0.25">
      <c r="A148" s="127">
        <v>4</v>
      </c>
      <c r="B148" s="128"/>
      <c r="C148" s="129"/>
      <c r="D148" s="126" t="s">
        <v>11</v>
      </c>
      <c r="E148" s="71">
        <v>265.45</v>
      </c>
      <c r="F148" s="72">
        <v>0</v>
      </c>
      <c r="G148" s="72">
        <v>0</v>
      </c>
      <c r="H148" s="72">
        <v>0</v>
      </c>
      <c r="I148" s="72">
        <v>0</v>
      </c>
    </row>
    <row r="149" spans="1:9" ht="25.5" customHeight="1" x14ac:dyDescent="0.25">
      <c r="A149" s="127">
        <v>42</v>
      </c>
      <c r="B149" s="128"/>
      <c r="C149" s="129"/>
      <c r="D149" s="126" t="s">
        <v>27</v>
      </c>
      <c r="E149" s="71">
        <v>265.45</v>
      </c>
      <c r="F149" s="72">
        <v>0</v>
      </c>
      <c r="G149" s="72">
        <v>0</v>
      </c>
      <c r="H149" s="72">
        <v>0</v>
      </c>
      <c r="I149" s="72">
        <v>0</v>
      </c>
    </row>
    <row r="150" spans="1:9" ht="55.5" customHeight="1" x14ac:dyDescent="0.25">
      <c r="A150" s="184" t="s">
        <v>136</v>
      </c>
      <c r="B150" s="185"/>
      <c r="C150" s="186"/>
      <c r="D150" s="101" t="s">
        <v>137</v>
      </c>
      <c r="E150" s="105">
        <v>13.89</v>
      </c>
      <c r="F150" s="106">
        <v>0</v>
      </c>
      <c r="G150" s="106">
        <v>73</v>
      </c>
      <c r="H150" s="106">
        <v>73</v>
      </c>
      <c r="I150" s="106">
        <v>73</v>
      </c>
    </row>
    <row r="151" spans="1:9" ht="25.5" x14ac:dyDescent="0.25">
      <c r="A151" s="175">
        <v>4</v>
      </c>
      <c r="B151" s="176"/>
      <c r="C151" s="177"/>
      <c r="D151" s="99" t="s">
        <v>11</v>
      </c>
      <c r="E151" s="71">
        <v>13.89</v>
      </c>
      <c r="F151" s="72">
        <v>0</v>
      </c>
      <c r="G151" s="72">
        <v>73</v>
      </c>
      <c r="H151" s="72">
        <v>73</v>
      </c>
      <c r="I151" s="72">
        <v>73</v>
      </c>
    </row>
    <row r="152" spans="1:9" ht="25.5" x14ac:dyDescent="0.25">
      <c r="A152" s="178">
        <v>42</v>
      </c>
      <c r="B152" s="179"/>
      <c r="C152" s="180"/>
      <c r="D152" s="99" t="s">
        <v>27</v>
      </c>
      <c r="E152" s="71">
        <v>13.89</v>
      </c>
      <c r="F152" s="72">
        <v>0</v>
      </c>
      <c r="G152" s="72">
        <v>73</v>
      </c>
      <c r="H152" s="72">
        <v>73</v>
      </c>
      <c r="I152" s="72">
        <v>73</v>
      </c>
    </row>
    <row r="153" spans="1:9" x14ac:dyDescent="0.25">
      <c r="A153" s="166" t="s">
        <v>176</v>
      </c>
      <c r="B153" s="169"/>
      <c r="C153" s="170"/>
      <c r="D153" s="137"/>
      <c r="E153" s="72">
        <v>0</v>
      </c>
      <c r="F153" s="72">
        <v>0</v>
      </c>
      <c r="G153" s="72">
        <v>0</v>
      </c>
      <c r="H153" s="72">
        <v>0</v>
      </c>
      <c r="I153" s="72">
        <v>0</v>
      </c>
    </row>
    <row r="154" spans="1:9" ht="25.5" x14ac:dyDescent="0.25">
      <c r="A154" s="136">
        <v>4</v>
      </c>
      <c r="B154" s="136"/>
      <c r="C154" s="136"/>
      <c r="D154" s="137" t="s">
        <v>11</v>
      </c>
      <c r="E154" s="72">
        <v>0</v>
      </c>
      <c r="F154" s="72">
        <v>0</v>
      </c>
      <c r="G154" s="72">
        <v>0</v>
      </c>
      <c r="H154" s="72">
        <v>0</v>
      </c>
      <c r="I154" s="72">
        <v>0</v>
      </c>
    </row>
    <row r="155" spans="1:9" ht="25.5" x14ac:dyDescent="0.25">
      <c r="A155" s="136">
        <v>42</v>
      </c>
      <c r="B155" s="136"/>
      <c r="C155" s="136"/>
      <c r="D155" s="137" t="s">
        <v>27</v>
      </c>
      <c r="E155" s="72">
        <v>0</v>
      </c>
      <c r="F155" s="72">
        <v>0</v>
      </c>
      <c r="G155" s="72">
        <v>0</v>
      </c>
      <c r="H155" s="72">
        <v>0</v>
      </c>
      <c r="I155" s="72">
        <v>0</v>
      </c>
    </row>
  </sheetData>
  <mergeCells count="118">
    <mergeCell ref="A83:C83"/>
    <mergeCell ref="A84:C84"/>
    <mergeCell ref="A85:C85"/>
    <mergeCell ref="A86:C86"/>
    <mergeCell ref="A91:C91"/>
    <mergeCell ref="A92:C92"/>
    <mergeCell ref="A93:C93"/>
    <mergeCell ref="A87:C87"/>
    <mergeCell ref="A88:C88"/>
    <mergeCell ref="A89:C89"/>
    <mergeCell ref="A90:C90"/>
    <mergeCell ref="A103:C103"/>
    <mergeCell ref="A104:C104"/>
    <mergeCell ref="A105:C105"/>
    <mergeCell ref="A94:C94"/>
    <mergeCell ref="A95:C95"/>
    <mergeCell ref="A96:C96"/>
    <mergeCell ref="A97:C97"/>
    <mergeCell ref="A98:C98"/>
    <mergeCell ref="A100:C100"/>
    <mergeCell ref="A101:C101"/>
    <mergeCell ref="A102:C102"/>
    <mergeCell ref="A11:C11"/>
    <mergeCell ref="A12:C12"/>
    <mergeCell ref="A152:C152"/>
    <mergeCell ref="A124:C124"/>
    <mergeCell ref="A125:C125"/>
    <mergeCell ref="A126:C126"/>
    <mergeCell ref="A128:C128"/>
    <mergeCell ref="A131:C131"/>
    <mergeCell ref="A135:C135"/>
    <mergeCell ref="A136:C136"/>
    <mergeCell ref="A137:C137"/>
    <mergeCell ref="A138:C138"/>
    <mergeCell ref="A139:C139"/>
    <mergeCell ref="A140:C140"/>
    <mergeCell ref="A150:C150"/>
    <mergeCell ref="A127:C127"/>
    <mergeCell ref="A129:C129"/>
    <mergeCell ref="A130:C130"/>
    <mergeCell ref="A132:C132"/>
    <mergeCell ref="A133:C133"/>
    <mergeCell ref="A134:C134"/>
    <mergeCell ref="A144:C144"/>
    <mergeCell ref="A61:C61"/>
    <mergeCell ref="A99:C99"/>
    <mergeCell ref="A56:C56"/>
    <mergeCell ref="A60:C60"/>
    <mergeCell ref="A1:I1"/>
    <mergeCell ref="A3:I3"/>
    <mergeCell ref="A5:C5"/>
    <mergeCell ref="A8:C8"/>
    <mergeCell ref="A9:C9"/>
    <mergeCell ref="A28:C28"/>
    <mergeCell ref="A82:C82"/>
    <mergeCell ref="A29:C29"/>
    <mergeCell ref="A33:C33"/>
    <mergeCell ref="A34:C34"/>
    <mergeCell ref="A44:C44"/>
    <mergeCell ref="A45:C45"/>
    <mergeCell ref="A46:C46"/>
    <mergeCell ref="A65:C65"/>
    <mergeCell ref="A66:C66"/>
    <mergeCell ref="A67:C67"/>
    <mergeCell ref="A68:C68"/>
    <mergeCell ref="A21:C21"/>
    <mergeCell ref="A23:C23"/>
    <mergeCell ref="A24:C24"/>
    <mergeCell ref="A25:C25"/>
    <mergeCell ref="A27:C27"/>
    <mergeCell ref="A116:C116"/>
    <mergeCell ref="A151:C151"/>
    <mergeCell ref="A6:C6"/>
    <mergeCell ref="A7:C7"/>
    <mergeCell ref="A10:C10"/>
    <mergeCell ref="A36:C36"/>
    <mergeCell ref="A39:C39"/>
    <mergeCell ref="A72:C72"/>
    <mergeCell ref="A35:C35"/>
    <mergeCell ref="A73:C73"/>
    <mergeCell ref="A74:C74"/>
    <mergeCell ref="A62:C62"/>
    <mergeCell ref="A63:C63"/>
    <mergeCell ref="A70:C70"/>
    <mergeCell ref="A13:C13"/>
    <mergeCell ref="A19:C19"/>
    <mergeCell ref="A20:C20"/>
    <mergeCell ref="A16:C16"/>
    <mergeCell ref="A17:C17"/>
    <mergeCell ref="A18:C18"/>
    <mergeCell ref="A71:C71"/>
    <mergeCell ref="A69:C69"/>
    <mergeCell ref="A40:C40"/>
    <mergeCell ref="A41:C41"/>
    <mergeCell ref="A47:C47"/>
    <mergeCell ref="A53:C53"/>
    <mergeCell ref="A30:C30"/>
    <mergeCell ref="A57:C57"/>
    <mergeCell ref="A50:C50"/>
    <mergeCell ref="A78:C78"/>
    <mergeCell ref="A147:C147"/>
    <mergeCell ref="A141:C141"/>
    <mergeCell ref="A153:C153"/>
    <mergeCell ref="A122:C122"/>
    <mergeCell ref="A123:C123"/>
    <mergeCell ref="A106:C106"/>
    <mergeCell ref="A107:C107"/>
    <mergeCell ref="A115:C115"/>
    <mergeCell ref="A117:C117"/>
    <mergeCell ref="A121:C121"/>
    <mergeCell ref="A108:C108"/>
    <mergeCell ref="A109:C109"/>
    <mergeCell ref="A110:C110"/>
    <mergeCell ref="A111:C111"/>
    <mergeCell ref="A112:C112"/>
    <mergeCell ref="A113:C113"/>
    <mergeCell ref="A118:C118"/>
    <mergeCell ref="A114:C114"/>
  </mergeCells>
  <pageMargins left="0.7" right="0.7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D31" workbookViewId="0">
      <selection activeCell="H28" sqref="H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6" t="s">
        <v>29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6" t="s">
        <v>17</v>
      </c>
      <c r="B3" s="146"/>
      <c r="C3" s="146"/>
      <c r="D3" s="146"/>
      <c r="E3" s="146"/>
      <c r="F3" s="146"/>
      <c r="G3" s="146"/>
      <c r="H3" s="14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6" t="s">
        <v>4</v>
      </c>
      <c r="B5" s="146"/>
      <c r="C5" s="146"/>
      <c r="D5" s="146"/>
      <c r="E5" s="146"/>
      <c r="F5" s="146"/>
      <c r="G5" s="146"/>
      <c r="H5" s="14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46" t="s">
        <v>45</v>
      </c>
      <c r="B7" s="146"/>
      <c r="C7" s="146"/>
      <c r="D7" s="146"/>
      <c r="E7" s="146"/>
      <c r="F7" s="146"/>
      <c r="G7" s="146"/>
      <c r="H7" s="14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170</v>
      </c>
      <c r="E9" s="21" t="s">
        <v>165</v>
      </c>
      <c r="F9" s="21" t="s">
        <v>164</v>
      </c>
      <c r="G9" s="21" t="s">
        <v>30</v>
      </c>
      <c r="H9" s="21" t="s">
        <v>163</v>
      </c>
    </row>
    <row r="10" spans="1:8" x14ac:dyDescent="0.25">
      <c r="A10" s="40"/>
      <c r="B10" s="41"/>
      <c r="C10" s="39" t="s">
        <v>0</v>
      </c>
      <c r="D10" s="80">
        <f>SUM(D11+D18)</f>
        <v>1962035.29</v>
      </c>
      <c r="E10" s="80">
        <f>SUM(E11+E18)</f>
        <v>2468976.35</v>
      </c>
      <c r="F10" s="80">
        <f t="shared" ref="F10:H10" si="0">SUM(F11+F18)</f>
        <v>2854363.99</v>
      </c>
      <c r="G10" s="80">
        <f t="shared" si="0"/>
        <v>2854363.99</v>
      </c>
      <c r="H10" s="80">
        <f t="shared" si="0"/>
        <v>2854363.99</v>
      </c>
    </row>
    <row r="11" spans="1:8" ht="15.75" customHeight="1" x14ac:dyDescent="0.25">
      <c r="A11" s="11">
        <v>6</v>
      </c>
      <c r="B11" s="11"/>
      <c r="C11" s="11" t="s">
        <v>7</v>
      </c>
      <c r="D11" s="71">
        <f>SUM(D12:D17)</f>
        <v>1962019.81</v>
      </c>
      <c r="E11" s="71">
        <f>SUM(E12:E17)</f>
        <v>2468903.35</v>
      </c>
      <c r="F11" s="71">
        <f>SUM(F12:F17)</f>
        <v>2854290.99</v>
      </c>
      <c r="G11" s="71">
        <f>SUM(G12:G17)</f>
        <v>2854290.99</v>
      </c>
      <c r="H11" s="71">
        <f>SUM(H12:H17)</f>
        <v>2854290.99</v>
      </c>
    </row>
    <row r="12" spans="1:8" ht="38.25" x14ac:dyDescent="0.25">
      <c r="A12" s="11"/>
      <c r="B12" s="16">
        <v>63</v>
      </c>
      <c r="C12" s="16" t="s">
        <v>25</v>
      </c>
      <c r="D12" s="71">
        <v>1672430.3</v>
      </c>
      <c r="E12" s="72">
        <v>2092603.83</v>
      </c>
      <c r="F12" s="72">
        <v>2363256.98</v>
      </c>
      <c r="G12" s="72">
        <v>2363256.98</v>
      </c>
      <c r="H12" s="72">
        <v>2363256.98</v>
      </c>
    </row>
    <row r="13" spans="1:8" ht="25.5" customHeight="1" x14ac:dyDescent="0.25">
      <c r="A13" s="11"/>
      <c r="B13" s="16">
        <v>64</v>
      </c>
      <c r="C13" s="16" t="s">
        <v>72</v>
      </c>
      <c r="D13" s="71">
        <v>9.6199999999999992</v>
      </c>
      <c r="E13" s="72">
        <v>10</v>
      </c>
      <c r="F13" s="72">
        <v>10</v>
      </c>
      <c r="G13" s="72">
        <v>10</v>
      </c>
      <c r="H13" s="72">
        <v>10</v>
      </c>
    </row>
    <row r="14" spans="1:8" ht="38.25" x14ac:dyDescent="0.25">
      <c r="A14" s="11"/>
      <c r="B14" s="16">
        <v>65</v>
      </c>
      <c r="C14" s="16" t="s">
        <v>73</v>
      </c>
      <c r="D14" s="71">
        <v>171083.47</v>
      </c>
      <c r="E14" s="72">
        <v>211207.42</v>
      </c>
      <c r="F14" s="72">
        <v>229486.19</v>
      </c>
      <c r="G14" s="72">
        <v>229486.19</v>
      </c>
      <c r="H14" s="72">
        <v>229486.19</v>
      </c>
    </row>
    <row r="15" spans="1:8" ht="39" customHeight="1" x14ac:dyDescent="0.25">
      <c r="A15" s="11"/>
      <c r="B15" s="16">
        <v>66</v>
      </c>
      <c r="C15" s="16" t="s">
        <v>74</v>
      </c>
      <c r="D15" s="71">
        <v>8059.64</v>
      </c>
      <c r="E15" s="72">
        <v>265.45</v>
      </c>
      <c r="F15" s="72">
        <v>265.45</v>
      </c>
      <c r="G15" s="72">
        <v>265.45</v>
      </c>
      <c r="H15" s="72">
        <v>265.45</v>
      </c>
    </row>
    <row r="16" spans="1:8" ht="38.25" x14ac:dyDescent="0.25">
      <c r="A16" s="12"/>
      <c r="B16" s="12">
        <v>67</v>
      </c>
      <c r="C16" s="16" t="s">
        <v>26</v>
      </c>
      <c r="D16" s="71">
        <v>110436.78</v>
      </c>
      <c r="E16" s="72">
        <v>164816.65</v>
      </c>
      <c r="F16" s="72">
        <v>261272.37</v>
      </c>
      <c r="G16" s="72">
        <v>261272.37</v>
      </c>
      <c r="H16" s="72">
        <v>261272.37</v>
      </c>
    </row>
    <row r="17" spans="1:8" ht="39.75" customHeight="1" x14ac:dyDescent="0.25">
      <c r="A17" s="17"/>
      <c r="B17" s="70">
        <v>68</v>
      </c>
      <c r="C17" s="27" t="s">
        <v>75</v>
      </c>
      <c r="D17" s="71">
        <v>0</v>
      </c>
      <c r="E17" s="9">
        <v>0</v>
      </c>
      <c r="F17" s="9"/>
      <c r="G17" s="9"/>
      <c r="H17" s="9"/>
    </row>
    <row r="18" spans="1:8" ht="39.75" customHeight="1" x14ac:dyDescent="0.25">
      <c r="A18" s="14">
        <v>7</v>
      </c>
      <c r="B18" s="15"/>
      <c r="C18" s="26" t="s">
        <v>150</v>
      </c>
      <c r="D18" s="76">
        <f>D19</f>
        <v>15.48</v>
      </c>
      <c r="E18" s="76">
        <f t="shared" ref="E18:H18" si="1">E19</f>
        <v>73</v>
      </c>
      <c r="F18" s="76">
        <f t="shared" si="1"/>
        <v>73</v>
      </c>
      <c r="G18" s="76">
        <f t="shared" si="1"/>
        <v>73</v>
      </c>
      <c r="H18" s="76">
        <f t="shared" si="1"/>
        <v>73</v>
      </c>
    </row>
    <row r="19" spans="1:8" ht="39.75" customHeight="1" x14ac:dyDescent="0.25">
      <c r="A19" s="17"/>
      <c r="B19" s="70">
        <v>72</v>
      </c>
      <c r="C19" s="27" t="s">
        <v>151</v>
      </c>
      <c r="D19" s="72">
        <v>15.48</v>
      </c>
      <c r="E19" s="9">
        <v>73</v>
      </c>
      <c r="F19" s="9">
        <v>73</v>
      </c>
      <c r="G19" s="9">
        <v>73</v>
      </c>
      <c r="H19" s="9">
        <v>73</v>
      </c>
    </row>
    <row r="20" spans="1:8" ht="39.75" customHeight="1" x14ac:dyDescent="0.25">
      <c r="A20" s="17"/>
      <c r="B20" s="70"/>
      <c r="C20" s="27"/>
      <c r="D20" s="72"/>
      <c r="E20" s="9"/>
      <c r="F20" s="9"/>
      <c r="G20" s="9"/>
      <c r="H20" s="9"/>
    </row>
    <row r="23" spans="1:8" ht="15.75" x14ac:dyDescent="0.25">
      <c r="A23" s="146" t="s">
        <v>46</v>
      </c>
      <c r="B23" s="165"/>
      <c r="C23" s="165"/>
      <c r="D23" s="165"/>
      <c r="E23" s="165"/>
      <c r="F23" s="165"/>
      <c r="G23" s="165"/>
      <c r="H23" s="165"/>
    </row>
    <row r="24" spans="1:8" ht="18" x14ac:dyDescent="0.25">
      <c r="A24" s="4"/>
      <c r="B24" s="4"/>
      <c r="C24" s="4"/>
      <c r="D24" s="4"/>
      <c r="E24" s="4"/>
      <c r="F24" s="4"/>
      <c r="G24" s="5"/>
      <c r="H24" s="5"/>
    </row>
    <row r="25" spans="1:8" ht="25.5" x14ac:dyDescent="0.25">
      <c r="A25" s="21" t="s">
        <v>5</v>
      </c>
      <c r="B25" s="20" t="s">
        <v>6</v>
      </c>
      <c r="C25" s="20" t="s">
        <v>8</v>
      </c>
      <c r="D25" s="20" t="s">
        <v>170</v>
      </c>
      <c r="E25" s="21" t="s">
        <v>165</v>
      </c>
      <c r="F25" s="21" t="s">
        <v>164</v>
      </c>
      <c r="G25" s="21" t="s">
        <v>30</v>
      </c>
      <c r="H25" s="21" t="s">
        <v>163</v>
      </c>
    </row>
    <row r="26" spans="1:8" x14ac:dyDescent="0.25">
      <c r="A26" s="40"/>
      <c r="B26" s="41"/>
      <c r="C26" s="39" t="s">
        <v>1</v>
      </c>
      <c r="D26" s="74">
        <f>SUM(D27+D33)</f>
        <v>2026961.66</v>
      </c>
      <c r="E26" s="74">
        <f t="shared" ref="E26:H26" si="2">SUM(E27+E33)</f>
        <v>2453100.13</v>
      </c>
      <c r="F26" s="74">
        <f>SUM(F27+F33)</f>
        <v>2846363.9899999998</v>
      </c>
      <c r="G26" s="74">
        <f t="shared" si="2"/>
        <v>2854363.9899999993</v>
      </c>
      <c r="H26" s="74">
        <f t="shared" si="2"/>
        <v>2854363.9899999993</v>
      </c>
    </row>
    <row r="27" spans="1:8" ht="15.75" customHeight="1" x14ac:dyDescent="0.25">
      <c r="A27" s="11">
        <v>3</v>
      </c>
      <c r="B27" s="11"/>
      <c r="C27" s="11" t="s">
        <v>9</v>
      </c>
      <c r="D27" s="73">
        <f>SUM(D28:D32)</f>
        <v>2015425.23</v>
      </c>
      <c r="E27" s="73">
        <f>SUM(E28:E32)</f>
        <v>2440494.5299999998</v>
      </c>
      <c r="F27" s="73">
        <v>2837088.19</v>
      </c>
      <c r="G27" s="73">
        <f t="shared" ref="G27:H27" si="3">SUM(G28:G32)</f>
        <v>2845088.1899999995</v>
      </c>
      <c r="H27" s="73">
        <f t="shared" si="3"/>
        <v>2845088.1899999995</v>
      </c>
    </row>
    <row r="28" spans="1:8" ht="15.75" customHeight="1" x14ac:dyDescent="0.25">
      <c r="A28" s="11"/>
      <c r="B28" s="16">
        <v>31</v>
      </c>
      <c r="C28" s="16" t="s">
        <v>10</v>
      </c>
      <c r="D28" s="71">
        <v>1611172.74</v>
      </c>
      <c r="E28" s="72">
        <v>2017530.52</v>
      </c>
      <c r="F28" s="72">
        <v>2377611.13</v>
      </c>
      <c r="G28" s="72">
        <v>2377611.13</v>
      </c>
      <c r="H28" s="72">
        <v>2377611.13</v>
      </c>
    </row>
    <row r="29" spans="1:8" x14ac:dyDescent="0.25">
      <c r="A29" s="12"/>
      <c r="B29" s="12">
        <v>32</v>
      </c>
      <c r="C29" s="12" t="s">
        <v>20</v>
      </c>
      <c r="D29" s="71">
        <v>372650.48</v>
      </c>
      <c r="E29" s="72">
        <v>399250.02</v>
      </c>
      <c r="F29" s="72">
        <v>424394.73</v>
      </c>
      <c r="G29" s="72">
        <v>424394.73</v>
      </c>
      <c r="H29" s="72">
        <v>424394.73</v>
      </c>
    </row>
    <row r="30" spans="1:8" x14ac:dyDescent="0.25">
      <c r="A30" s="12"/>
      <c r="B30" s="12">
        <v>34</v>
      </c>
      <c r="C30" s="12" t="s">
        <v>77</v>
      </c>
      <c r="D30" s="71">
        <v>5703.35</v>
      </c>
      <c r="E30" s="72">
        <v>1236.3399999999999</v>
      </c>
      <c r="F30" s="72">
        <v>987.03</v>
      </c>
      <c r="G30" s="72">
        <v>987.03</v>
      </c>
      <c r="H30" s="72">
        <v>987.03</v>
      </c>
    </row>
    <row r="31" spans="1:8" ht="45.75" customHeight="1" x14ac:dyDescent="0.25">
      <c r="A31" s="12"/>
      <c r="B31" s="12">
        <v>37</v>
      </c>
      <c r="C31" s="75" t="s">
        <v>78</v>
      </c>
      <c r="D31" s="71">
        <v>24680.01</v>
      </c>
      <c r="E31" s="72">
        <v>21235.65</v>
      </c>
      <c r="F31" s="72">
        <v>40853.300000000003</v>
      </c>
      <c r="G31" s="72">
        <v>40853.300000000003</v>
      </c>
      <c r="H31" s="72">
        <v>40853.300000000003</v>
      </c>
    </row>
    <row r="32" spans="1:8" x14ac:dyDescent="0.25">
      <c r="A32" s="12"/>
      <c r="B32" s="12">
        <v>38</v>
      </c>
      <c r="C32" s="12" t="s">
        <v>76</v>
      </c>
      <c r="D32" s="71">
        <v>1218.6500000000001</v>
      </c>
      <c r="E32" s="72">
        <v>1242</v>
      </c>
      <c r="F32" s="72">
        <v>1242</v>
      </c>
      <c r="G32" s="72">
        <v>1242</v>
      </c>
      <c r="H32" s="72">
        <v>1242</v>
      </c>
    </row>
    <row r="33" spans="1:8" ht="25.5" x14ac:dyDescent="0.25">
      <c r="A33" s="14">
        <v>4</v>
      </c>
      <c r="B33" s="15"/>
      <c r="C33" s="26" t="s">
        <v>11</v>
      </c>
      <c r="D33" s="76">
        <f>D34</f>
        <v>11536.43</v>
      </c>
      <c r="E33" s="76">
        <f t="shared" ref="E33:H33" si="4">E34</f>
        <v>12605.6</v>
      </c>
      <c r="F33" s="76">
        <f t="shared" si="4"/>
        <v>9275.7999999999993</v>
      </c>
      <c r="G33" s="76">
        <f t="shared" si="4"/>
        <v>9275.7999999999993</v>
      </c>
      <c r="H33" s="76">
        <f t="shared" si="4"/>
        <v>9275.7999999999993</v>
      </c>
    </row>
    <row r="34" spans="1:8" ht="38.25" x14ac:dyDescent="0.25">
      <c r="A34" s="16"/>
      <c r="B34" s="16">
        <v>42</v>
      </c>
      <c r="C34" s="27" t="s">
        <v>27</v>
      </c>
      <c r="D34" s="71">
        <v>11536.43</v>
      </c>
      <c r="E34" s="72">
        <v>12605.6</v>
      </c>
      <c r="F34" s="72">
        <v>9275.7999999999993</v>
      </c>
      <c r="G34" s="72">
        <v>9275.7999999999993</v>
      </c>
      <c r="H34" s="72">
        <v>9275.7999999999993</v>
      </c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6"/>
  <sheetViews>
    <sheetView topLeftCell="B26" workbookViewId="0">
      <selection activeCell="F33" sqref="F3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6" t="s">
        <v>29</v>
      </c>
      <c r="B1" s="146"/>
      <c r="C1" s="146"/>
      <c r="D1" s="146"/>
      <c r="E1" s="146"/>
      <c r="F1" s="146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46" t="s">
        <v>17</v>
      </c>
      <c r="B3" s="146"/>
      <c r="C3" s="146"/>
      <c r="D3" s="146"/>
      <c r="E3" s="146"/>
      <c r="F3" s="146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46" t="s">
        <v>4</v>
      </c>
      <c r="B5" s="146"/>
      <c r="C5" s="146"/>
      <c r="D5" s="146"/>
      <c r="E5" s="146"/>
      <c r="F5" s="146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46" t="s">
        <v>47</v>
      </c>
      <c r="B7" s="146"/>
      <c r="C7" s="146"/>
      <c r="D7" s="146"/>
      <c r="E7" s="146"/>
      <c r="F7" s="146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49</v>
      </c>
      <c r="B9" s="20" t="s">
        <v>170</v>
      </c>
      <c r="C9" s="21" t="s">
        <v>165</v>
      </c>
      <c r="D9" s="21" t="s">
        <v>164</v>
      </c>
      <c r="E9" s="21" t="s">
        <v>30</v>
      </c>
      <c r="F9" s="21" t="s">
        <v>163</v>
      </c>
    </row>
    <row r="10" spans="1:6" x14ac:dyDescent="0.25">
      <c r="A10" s="42" t="s">
        <v>0</v>
      </c>
      <c r="B10" s="80">
        <f>SUM(B11,B13,B16,B21,B26,B29)</f>
        <v>1962035.2899999998</v>
      </c>
      <c r="C10" s="80">
        <f>SUM(C11,C13,C16,C21,C26,C29)</f>
        <v>2468976.3500000006</v>
      </c>
      <c r="D10" s="80">
        <f>SUM(D11,D13,D16,D21,D26,D29)</f>
        <v>2854363.99</v>
      </c>
      <c r="E10" s="80">
        <f>SUM(E11,E13,E16,E21,E26,E29)</f>
        <v>2854363.99</v>
      </c>
      <c r="F10" s="80">
        <f>SUM(F11,F13,F16,F21,F26,F29)</f>
        <v>2854363.99</v>
      </c>
    </row>
    <row r="11" spans="1:6" x14ac:dyDescent="0.25">
      <c r="A11" s="26" t="s">
        <v>53</v>
      </c>
      <c r="B11" s="74">
        <f>B12</f>
        <v>20336.490000000002</v>
      </c>
      <c r="C11" s="74">
        <f t="shared" ref="C11:F11" si="0">C12</f>
        <v>44760.13</v>
      </c>
      <c r="D11" s="74">
        <f>D12</f>
        <v>112060.92</v>
      </c>
      <c r="E11" s="74">
        <f t="shared" si="0"/>
        <v>112060.92</v>
      </c>
      <c r="F11" s="74">
        <f t="shared" si="0"/>
        <v>112060.92</v>
      </c>
    </row>
    <row r="12" spans="1:6" x14ac:dyDescent="0.25">
      <c r="A12" s="13" t="s">
        <v>54</v>
      </c>
      <c r="B12" s="72">
        <v>20336.490000000002</v>
      </c>
      <c r="C12" s="72">
        <v>44760.13</v>
      </c>
      <c r="D12" s="72">
        <v>112060.92</v>
      </c>
      <c r="E12" s="72">
        <v>112060.92</v>
      </c>
      <c r="F12" s="72">
        <v>112060.92</v>
      </c>
    </row>
    <row r="13" spans="1:6" x14ac:dyDescent="0.25">
      <c r="A13" s="77" t="s">
        <v>55</v>
      </c>
      <c r="B13" s="73">
        <f>B14+B15</f>
        <v>9.6199999999999992</v>
      </c>
      <c r="C13" s="73">
        <f t="shared" ref="C13:F13" si="1">C14+C15</f>
        <v>10</v>
      </c>
      <c r="D13" s="73">
        <f t="shared" si="1"/>
        <v>10</v>
      </c>
      <c r="E13" s="73">
        <f t="shared" si="1"/>
        <v>10</v>
      </c>
      <c r="F13" s="73">
        <f t="shared" si="1"/>
        <v>10</v>
      </c>
    </row>
    <row r="14" spans="1:6" ht="25.5" x14ac:dyDescent="0.25">
      <c r="A14" s="18" t="s">
        <v>79</v>
      </c>
      <c r="B14" s="72">
        <v>9.6199999999999992</v>
      </c>
      <c r="C14" s="72">
        <v>10</v>
      </c>
      <c r="D14" s="72">
        <v>10</v>
      </c>
      <c r="E14" s="72">
        <v>10</v>
      </c>
      <c r="F14" s="72">
        <v>10</v>
      </c>
    </row>
    <row r="15" spans="1:6" ht="59.25" customHeight="1" x14ac:dyDescent="0.25">
      <c r="A15" s="18" t="s">
        <v>156</v>
      </c>
      <c r="B15" s="71">
        <v>0</v>
      </c>
      <c r="C15" s="71">
        <v>0</v>
      </c>
      <c r="D15" s="71"/>
      <c r="E15" s="71"/>
      <c r="F15" s="71"/>
    </row>
    <row r="16" spans="1:6" ht="25.5" x14ac:dyDescent="0.25">
      <c r="A16" s="11" t="s">
        <v>51</v>
      </c>
      <c r="B16" s="76">
        <f>B17+B18+B19</f>
        <v>256856.97999999998</v>
      </c>
      <c r="C16" s="76">
        <f>C17+C18+C19+C20</f>
        <v>307107.42000000004</v>
      </c>
      <c r="D16" s="76">
        <f t="shared" ref="D16:F16" si="2">D17+D18</f>
        <v>334986.19</v>
      </c>
      <c r="E16" s="76">
        <f t="shared" si="2"/>
        <v>334986.19</v>
      </c>
      <c r="F16" s="76">
        <f t="shared" si="2"/>
        <v>334986.19</v>
      </c>
    </row>
    <row r="17" spans="1:6" ht="25.5" x14ac:dyDescent="0.25">
      <c r="A17" s="18" t="s">
        <v>52</v>
      </c>
      <c r="B17" s="71">
        <v>171083.47</v>
      </c>
      <c r="C17" s="72">
        <v>211207.42</v>
      </c>
      <c r="D17" s="72">
        <v>229486.19</v>
      </c>
      <c r="E17" s="72">
        <v>229486.19</v>
      </c>
      <c r="F17" s="72">
        <v>229486.19</v>
      </c>
    </row>
    <row r="18" spans="1:6" ht="28.5" customHeight="1" x14ac:dyDescent="0.25">
      <c r="A18" s="18" t="s">
        <v>80</v>
      </c>
      <c r="B18" s="71">
        <v>85773.51</v>
      </c>
      <c r="C18" s="72">
        <v>95900</v>
      </c>
      <c r="D18" s="72">
        <v>105500</v>
      </c>
      <c r="E18" s="72">
        <v>105500</v>
      </c>
      <c r="F18" s="72">
        <v>105500</v>
      </c>
    </row>
    <row r="19" spans="1:6" ht="48" customHeight="1" x14ac:dyDescent="0.25">
      <c r="A19" s="18" t="s">
        <v>155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</row>
    <row r="20" spans="1:6" ht="48" customHeight="1" x14ac:dyDescent="0.25">
      <c r="A20" s="18" t="s">
        <v>157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</row>
    <row r="21" spans="1:6" x14ac:dyDescent="0.25">
      <c r="A21" s="42" t="s">
        <v>50</v>
      </c>
      <c r="B21" s="76">
        <f>SUM(B22:B25)</f>
        <v>1676757.08</v>
      </c>
      <c r="C21" s="76">
        <f>SUM(C22:C25)</f>
        <v>2116760.35</v>
      </c>
      <c r="D21" s="76">
        <f t="shared" ref="D21:F21" si="3">SUM(D22:D25)</f>
        <v>2406968.4300000002</v>
      </c>
      <c r="E21" s="76">
        <f t="shared" si="3"/>
        <v>2406968.4300000002</v>
      </c>
      <c r="F21" s="76">
        <f t="shared" si="3"/>
        <v>2406968.4300000002</v>
      </c>
    </row>
    <row r="22" spans="1:6" x14ac:dyDescent="0.25">
      <c r="A22" s="13" t="s">
        <v>81</v>
      </c>
      <c r="B22" s="71">
        <v>4326.78</v>
      </c>
      <c r="C22" s="72">
        <v>19271.32</v>
      </c>
      <c r="D22" s="72">
        <v>43711.45</v>
      </c>
      <c r="E22" s="72">
        <v>43711.45</v>
      </c>
      <c r="F22" s="72">
        <v>43711.45</v>
      </c>
    </row>
    <row r="23" spans="1:6" ht="25.5" customHeight="1" x14ac:dyDescent="0.25">
      <c r="A23" s="78" t="s">
        <v>82</v>
      </c>
      <c r="B23" s="79">
        <v>1672430.3</v>
      </c>
      <c r="C23" s="79">
        <v>2092603.83</v>
      </c>
      <c r="D23" s="72">
        <v>2363256.98</v>
      </c>
      <c r="E23" s="72">
        <v>2363256.98</v>
      </c>
      <c r="F23" s="72">
        <v>2363256.98</v>
      </c>
    </row>
    <row r="24" spans="1:6" ht="25.5" customHeight="1" x14ac:dyDescent="0.25">
      <c r="A24" s="78" t="s">
        <v>87</v>
      </c>
      <c r="B24" s="79">
        <v>0</v>
      </c>
      <c r="C24" s="79">
        <v>0</v>
      </c>
      <c r="D24" s="94">
        <v>0</v>
      </c>
      <c r="E24" s="94">
        <v>0</v>
      </c>
      <c r="F24" s="94">
        <v>0</v>
      </c>
    </row>
    <row r="25" spans="1:6" ht="25.5" customHeight="1" x14ac:dyDescent="0.25">
      <c r="A25" s="78" t="s">
        <v>158</v>
      </c>
      <c r="B25" s="79">
        <v>0</v>
      </c>
      <c r="C25" s="79">
        <v>4885.2</v>
      </c>
      <c r="D25" s="94">
        <v>0</v>
      </c>
      <c r="E25" s="94">
        <v>0</v>
      </c>
      <c r="F25" s="94">
        <v>0</v>
      </c>
    </row>
    <row r="26" spans="1:6" ht="21.75" customHeight="1" x14ac:dyDescent="0.25">
      <c r="A26" s="84" t="s">
        <v>88</v>
      </c>
      <c r="B26" s="86">
        <f>(B27+B28)</f>
        <v>8059.64</v>
      </c>
      <c r="C26" s="86">
        <f t="shared" ref="C26:F26" si="4">(C27+C28)</f>
        <v>265.45</v>
      </c>
      <c r="D26" s="86">
        <f t="shared" si="4"/>
        <v>265.45</v>
      </c>
      <c r="E26" s="86">
        <f t="shared" si="4"/>
        <v>265.45</v>
      </c>
      <c r="F26" s="86">
        <f t="shared" si="4"/>
        <v>265.45</v>
      </c>
    </row>
    <row r="27" spans="1:6" ht="27.75" customHeight="1" x14ac:dyDescent="0.25">
      <c r="A27" s="78" t="s">
        <v>90</v>
      </c>
      <c r="B27" s="79">
        <v>8059.64</v>
      </c>
      <c r="C27" s="79">
        <v>265.45</v>
      </c>
      <c r="D27" s="79">
        <v>265.45</v>
      </c>
      <c r="E27" s="79">
        <v>265.45</v>
      </c>
      <c r="F27" s="79">
        <v>265.45</v>
      </c>
    </row>
    <row r="28" spans="1:6" ht="25.5" customHeight="1" x14ac:dyDescent="0.25">
      <c r="A28" s="78" t="s">
        <v>154</v>
      </c>
      <c r="B28" s="79">
        <v>0</v>
      </c>
      <c r="C28" s="94">
        <v>0</v>
      </c>
      <c r="D28" s="94">
        <v>0</v>
      </c>
      <c r="E28" s="94">
        <v>0</v>
      </c>
      <c r="F28" s="94">
        <v>0</v>
      </c>
    </row>
    <row r="29" spans="1:6" ht="54.75" customHeight="1" x14ac:dyDescent="0.25">
      <c r="A29" s="84" t="s">
        <v>83</v>
      </c>
      <c r="B29" s="86">
        <f>(B30+B31)</f>
        <v>15.48</v>
      </c>
      <c r="C29" s="86">
        <f t="shared" ref="C29:F29" si="5">(C30+C31)</f>
        <v>73</v>
      </c>
      <c r="D29" s="86">
        <f t="shared" si="5"/>
        <v>73</v>
      </c>
      <c r="E29" s="86">
        <f t="shared" si="5"/>
        <v>73</v>
      </c>
      <c r="F29" s="86">
        <f t="shared" si="5"/>
        <v>73</v>
      </c>
    </row>
    <row r="30" spans="1:6" ht="54.75" customHeight="1" x14ac:dyDescent="0.25">
      <c r="A30" s="85" t="s">
        <v>84</v>
      </c>
      <c r="B30" s="110">
        <v>15.48</v>
      </c>
      <c r="C30" s="86">
        <v>73</v>
      </c>
      <c r="D30" s="86">
        <v>73</v>
      </c>
      <c r="E30" s="86">
        <v>73</v>
      </c>
      <c r="F30" s="86">
        <v>73</v>
      </c>
    </row>
    <row r="31" spans="1:6" ht="72.75" customHeight="1" x14ac:dyDescent="0.25">
      <c r="A31" s="85" t="s">
        <v>153</v>
      </c>
      <c r="B31" s="79">
        <v>0</v>
      </c>
      <c r="C31" s="94">
        <v>0</v>
      </c>
      <c r="D31" s="94">
        <v>0</v>
      </c>
      <c r="E31" s="94">
        <v>0</v>
      </c>
      <c r="F31" s="94">
        <v>0</v>
      </c>
    </row>
    <row r="32" spans="1:6" ht="25.5" customHeight="1" x14ac:dyDescent="0.25">
      <c r="A32" s="81"/>
      <c r="B32" s="82"/>
      <c r="C32" s="83"/>
      <c r="D32" s="83"/>
      <c r="E32" s="83"/>
      <c r="F32" s="83"/>
    </row>
    <row r="34" spans="1:6" ht="15.75" customHeight="1" x14ac:dyDescent="0.25">
      <c r="A34" s="146" t="s">
        <v>48</v>
      </c>
      <c r="B34" s="146"/>
      <c r="C34" s="146"/>
      <c r="D34" s="146"/>
      <c r="E34" s="146"/>
      <c r="F34" s="146"/>
    </row>
    <row r="35" spans="1:6" ht="18" x14ac:dyDescent="0.25">
      <c r="A35" s="25"/>
      <c r="B35" s="25"/>
      <c r="C35" s="25"/>
      <c r="D35" s="25"/>
      <c r="E35" s="5"/>
      <c r="F35" s="5"/>
    </row>
    <row r="36" spans="1:6" ht="25.5" x14ac:dyDescent="0.25">
      <c r="A36" s="21" t="s">
        <v>49</v>
      </c>
      <c r="B36" s="20" t="s">
        <v>170</v>
      </c>
      <c r="C36" s="21" t="s">
        <v>165</v>
      </c>
      <c r="D36" s="21" t="s">
        <v>164</v>
      </c>
      <c r="E36" s="21" t="s">
        <v>30</v>
      </c>
      <c r="F36" s="21" t="s">
        <v>163</v>
      </c>
    </row>
    <row r="37" spans="1:6" x14ac:dyDescent="0.25">
      <c r="A37" s="42" t="s">
        <v>1</v>
      </c>
      <c r="B37" s="80">
        <f>SUM(B38,B40,B43,B48,B53,B56)</f>
        <v>2026961.66</v>
      </c>
      <c r="C37" s="80">
        <f>SUM(C38,C40,C43,C48,C53,C56)</f>
        <v>2453100.1300000004</v>
      </c>
      <c r="D37" s="80">
        <f>SUM(D38,D40,D43,D48,D53,D56)</f>
        <v>2844047.39</v>
      </c>
      <c r="E37" s="80">
        <f t="shared" ref="E37:F37" si="6">SUM(E38,E40,E43,E48,E53,E56)</f>
        <v>2844047.39</v>
      </c>
      <c r="F37" s="80">
        <f t="shared" si="6"/>
        <v>2844047.39</v>
      </c>
    </row>
    <row r="38" spans="1:6" x14ac:dyDescent="0.25">
      <c r="A38" s="26" t="s">
        <v>53</v>
      </c>
      <c r="B38" s="74">
        <f>B39</f>
        <v>48681.94</v>
      </c>
      <c r="C38" s="74">
        <f t="shared" ref="C38:F38" si="7">C39</f>
        <v>44760.13</v>
      </c>
      <c r="D38" s="74">
        <f t="shared" si="7"/>
        <v>112060.92</v>
      </c>
      <c r="E38" s="74">
        <f t="shared" si="7"/>
        <v>112060.92</v>
      </c>
      <c r="F38" s="74">
        <f t="shared" si="7"/>
        <v>112060.92</v>
      </c>
    </row>
    <row r="39" spans="1:6" x14ac:dyDescent="0.25">
      <c r="A39" s="13" t="s">
        <v>54</v>
      </c>
      <c r="B39" s="72">
        <v>48681.94</v>
      </c>
      <c r="C39" s="72">
        <v>44760.13</v>
      </c>
      <c r="D39" s="72">
        <v>112060.92</v>
      </c>
      <c r="E39" s="72">
        <v>112060.92</v>
      </c>
      <c r="F39" s="72">
        <v>112060.92</v>
      </c>
    </row>
    <row r="40" spans="1:6" x14ac:dyDescent="0.25">
      <c r="A40" s="77" t="s">
        <v>55</v>
      </c>
      <c r="B40" s="73">
        <f>B41+B42</f>
        <v>92.37</v>
      </c>
      <c r="C40" s="73">
        <f t="shared" ref="C40:F40" si="8">C41+C42</f>
        <v>72.55</v>
      </c>
      <c r="D40" s="73">
        <f t="shared" si="8"/>
        <v>10</v>
      </c>
      <c r="E40" s="73">
        <f t="shared" si="8"/>
        <v>10</v>
      </c>
      <c r="F40" s="73">
        <f t="shared" si="8"/>
        <v>10</v>
      </c>
    </row>
    <row r="41" spans="1:6" ht="25.5" x14ac:dyDescent="0.25">
      <c r="A41" s="18" t="s">
        <v>79</v>
      </c>
      <c r="B41" s="72">
        <v>0</v>
      </c>
      <c r="C41" s="72">
        <v>10</v>
      </c>
      <c r="D41" s="72">
        <v>10</v>
      </c>
      <c r="E41" s="72">
        <v>10</v>
      </c>
      <c r="F41" s="72">
        <v>10</v>
      </c>
    </row>
    <row r="42" spans="1:6" ht="38.25" x14ac:dyDescent="0.25">
      <c r="A42" s="18" t="s">
        <v>85</v>
      </c>
      <c r="B42" s="71">
        <v>92.37</v>
      </c>
      <c r="C42" s="72">
        <v>62.55</v>
      </c>
      <c r="D42" s="72">
        <v>0</v>
      </c>
      <c r="E42" s="72">
        <v>0</v>
      </c>
      <c r="F42" s="72">
        <v>0</v>
      </c>
    </row>
    <row r="43" spans="1:6" ht="25.5" x14ac:dyDescent="0.25">
      <c r="A43" s="11" t="s">
        <v>51</v>
      </c>
      <c r="B43" s="76">
        <f>SUM(B44:B47)</f>
        <v>266075.62000000005</v>
      </c>
      <c r="C43" s="76">
        <f t="shared" ref="C43:F43" si="9">SUM(C44:C47)</f>
        <v>301492.15000000002</v>
      </c>
      <c r="D43" s="76">
        <f t="shared" si="9"/>
        <v>326986.19</v>
      </c>
      <c r="E43" s="76">
        <f t="shared" si="9"/>
        <v>326986.19</v>
      </c>
      <c r="F43" s="76">
        <f t="shared" si="9"/>
        <v>326986.19</v>
      </c>
    </row>
    <row r="44" spans="1:6" ht="25.5" x14ac:dyDescent="0.25">
      <c r="A44" s="18" t="s">
        <v>52</v>
      </c>
      <c r="B44" s="71">
        <v>176812.45</v>
      </c>
      <c r="C44" s="71">
        <v>205592.15</v>
      </c>
      <c r="D44" s="71">
        <v>229486.19</v>
      </c>
      <c r="E44" s="71">
        <v>229486.19</v>
      </c>
      <c r="F44" s="71">
        <v>229486.19</v>
      </c>
    </row>
    <row r="45" spans="1:6" ht="28.5" customHeight="1" x14ac:dyDescent="0.25">
      <c r="A45" s="18" t="s">
        <v>80</v>
      </c>
      <c r="B45" s="71">
        <v>84487.52</v>
      </c>
      <c r="C45" s="72">
        <v>95900</v>
      </c>
      <c r="D45" s="72">
        <v>97500</v>
      </c>
      <c r="E45" s="72">
        <v>97500</v>
      </c>
      <c r="F45" s="72">
        <v>97500</v>
      </c>
    </row>
    <row r="46" spans="1:6" ht="41.25" customHeight="1" x14ac:dyDescent="0.25">
      <c r="A46" s="18" t="s">
        <v>161</v>
      </c>
      <c r="B46" s="71">
        <v>3211.09</v>
      </c>
      <c r="C46" s="72">
        <v>0</v>
      </c>
      <c r="D46" s="72">
        <v>0</v>
      </c>
      <c r="E46" s="72">
        <v>0</v>
      </c>
      <c r="F46" s="72">
        <v>0</v>
      </c>
    </row>
    <row r="47" spans="1:6" ht="28.5" customHeight="1" x14ac:dyDescent="0.25">
      <c r="A47" s="18" t="s">
        <v>86</v>
      </c>
      <c r="B47" s="71">
        <v>1564.56</v>
      </c>
      <c r="C47" s="72">
        <v>0</v>
      </c>
      <c r="D47" s="9">
        <v>0</v>
      </c>
      <c r="E47" s="72">
        <v>0</v>
      </c>
      <c r="F47" s="72">
        <v>0</v>
      </c>
    </row>
    <row r="48" spans="1:6" x14ac:dyDescent="0.25">
      <c r="A48" s="42" t="s">
        <v>50</v>
      </c>
      <c r="B48" s="76">
        <f>SUM(B49:B52)</f>
        <v>1704463.88</v>
      </c>
      <c r="C48" s="76">
        <f t="shared" ref="C48:F48" si="10">SUM(C49:C52)</f>
        <v>2105727</v>
      </c>
      <c r="D48" s="76">
        <f t="shared" si="10"/>
        <v>2404651.83</v>
      </c>
      <c r="E48" s="76">
        <f t="shared" si="10"/>
        <v>2404651.83</v>
      </c>
      <c r="F48" s="76">
        <f t="shared" si="10"/>
        <v>2404651.83</v>
      </c>
    </row>
    <row r="49" spans="1:6" x14ac:dyDescent="0.25">
      <c r="A49" s="13" t="s">
        <v>81</v>
      </c>
      <c r="B49" s="71">
        <v>18346.55</v>
      </c>
      <c r="C49" s="72">
        <v>19271.32</v>
      </c>
      <c r="D49" s="72">
        <v>41394.85</v>
      </c>
      <c r="E49" s="72">
        <v>41394.85</v>
      </c>
      <c r="F49" s="72">
        <v>41394.85</v>
      </c>
    </row>
    <row r="50" spans="1:6" ht="25.5" customHeight="1" x14ac:dyDescent="0.25">
      <c r="A50" s="78" t="s">
        <v>82</v>
      </c>
      <c r="B50" s="79">
        <v>1681462.64</v>
      </c>
      <c r="C50" s="79">
        <v>2079527.41</v>
      </c>
      <c r="D50" s="72">
        <v>2363256.98</v>
      </c>
      <c r="E50" s="72">
        <v>2363256.98</v>
      </c>
      <c r="F50" s="72">
        <v>2363256.98</v>
      </c>
    </row>
    <row r="51" spans="1:6" ht="25.5" customHeight="1" x14ac:dyDescent="0.25">
      <c r="A51" s="78" t="s">
        <v>160</v>
      </c>
      <c r="B51" s="79">
        <v>2904.4</v>
      </c>
      <c r="C51" s="79">
        <v>4885.2</v>
      </c>
      <c r="D51" s="72">
        <v>0</v>
      </c>
      <c r="E51" s="72">
        <v>0</v>
      </c>
      <c r="F51" s="72">
        <v>0</v>
      </c>
    </row>
    <row r="52" spans="1:6" ht="25.5" customHeight="1" x14ac:dyDescent="0.25">
      <c r="A52" s="78" t="s">
        <v>158</v>
      </c>
      <c r="B52" s="79">
        <v>1750.29</v>
      </c>
      <c r="C52" s="79">
        <v>2043.07</v>
      </c>
      <c r="D52" s="94">
        <v>0</v>
      </c>
      <c r="E52" s="94">
        <v>0</v>
      </c>
      <c r="F52" s="94">
        <v>0</v>
      </c>
    </row>
    <row r="53" spans="1:6" ht="21.75" customHeight="1" x14ac:dyDescent="0.25">
      <c r="A53" s="84" t="s">
        <v>88</v>
      </c>
      <c r="B53" s="86">
        <f>(B54+B55)</f>
        <v>7633.96</v>
      </c>
      <c r="C53" s="86">
        <f t="shared" ref="C53:F53" si="11">(C54+C55)</f>
        <v>956.57999999999993</v>
      </c>
      <c r="D53" s="86">
        <f t="shared" si="11"/>
        <v>265.45</v>
      </c>
      <c r="E53" s="86">
        <f t="shared" si="11"/>
        <v>265.45</v>
      </c>
      <c r="F53" s="86">
        <f t="shared" si="11"/>
        <v>265.45</v>
      </c>
    </row>
    <row r="54" spans="1:6" ht="25.5" customHeight="1" x14ac:dyDescent="0.25">
      <c r="A54" s="78" t="s">
        <v>89</v>
      </c>
      <c r="B54" s="79">
        <v>7368.51</v>
      </c>
      <c r="C54" s="79">
        <v>265.45</v>
      </c>
      <c r="D54" s="94">
        <v>265.45</v>
      </c>
      <c r="E54" s="94">
        <v>265.45</v>
      </c>
      <c r="F54" s="94">
        <v>265.45</v>
      </c>
    </row>
    <row r="55" spans="1:6" ht="25.5" customHeight="1" x14ac:dyDescent="0.25">
      <c r="A55" s="78" t="s">
        <v>159</v>
      </c>
      <c r="B55" s="79">
        <v>265.45</v>
      </c>
      <c r="C55" s="79">
        <v>691.13</v>
      </c>
      <c r="D55" s="94">
        <v>0</v>
      </c>
      <c r="E55" s="94">
        <v>0</v>
      </c>
      <c r="F55" s="94">
        <v>0</v>
      </c>
    </row>
    <row r="56" spans="1:6" ht="54.75" customHeight="1" x14ac:dyDescent="0.25">
      <c r="A56" s="84" t="s">
        <v>83</v>
      </c>
      <c r="B56" s="86">
        <f>(B57+B58)</f>
        <v>13.89</v>
      </c>
      <c r="C56" s="86">
        <f t="shared" ref="C56:F56" si="12">(C57+C58)</f>
        <v>91.72</v>
      </c>
      <c r="D56" s="86">
        <f t="shared" si="12"/>
        <v>73</v>
      </c>
      <c r="E56" s="86">
        <f t="shared" si="12"/>
        <v>73</v>
      </c>
      <c r="F56" s="86">
        <f t="shared" si="12"/>
        <v>73</v>
      </c>
    </row>
    <row r="57" spans="1:6" ht="54.75" customHeight="1" x14ac:dyDescent="0.25">
      <c r="A57" s="85" t="s">
        <v>84</v>
      </c>
      <c r="B57" s="110">
        <v>0</v>
      </c>
      <c r="C57" s="110">
        <v>73</v>
      </c>
      <c r="D57" s="110">
        <v>73</v>
      </c>
      <c r="E57" s="110">
        <v>73</v>
      </c>
      <c r="F57" s="110">
        <v>73</v>
      </c>
    </row>
    <row r="58" spans="1:6" ht="71.25" customHeight="1" x14ac:dyDescent="0.25">
      <c r="A58" s="85" t="s">
        <v>152</v>
      </c>
      <c r="B58" s="79">
        <v>13.89</v>
      </c>
      <c r="C58" s="94">
        <v>18.72</v>
      </c>
      <c r="D58" s="94">
        <v>0</v>
      </c>
      <c r="E58" s="94">
        <v>0</v>
      </c>
      <c r="F58" s="94">
        <v>0</v>
      </c>
    </row>
    <row r="59" spans="1:6" x14ac:dyDescent="0.25">
      <c r="A59" s="87"/>
      <c r="B59" s="88"/>
      <c r="C59" s="88"/>
      <c r="D59" s="88"/>
      <c r="E59" s="88"/>
      <c r="F59" s="88">
        <v>3</v>
      </c>
    </row>
    <row r="60" spans="1:6" ht="15.75" customHeight="1" x14ac:dyDescent="0.25">
      <c r="A60" s="89"/>
      <c r="B60" s="90"/>
      <c r="C60" s="90"/>
      <c r="D60" s="90"/>
      <c r="E60" s="90"/>
      <c r="F60" s="90"/>
    </row>
    <row r="61" spans="1:6" x14ac:dyDescent="0.25">
      <c r="A61" s="91"/>
      <c r="B61" s="90"/>
      <c r="C61" s="90"/>
      <c r="D61" s="90"/>
      <c r="E61" s="90"/>
      <c r="F61" s="90"/>
    </row>
    <row r="62" spans="1:6" x14ac:dyDescent="0.25">
      <c r="A62" s="92"/>
      <c r="B62" s="90"/>
      <c r="C62" s="90"/>
      <c r="D62" s="90"/>
      <c r="E62" s="90"/>
      <c r="F62" s="90"/>
    </row>
    <row r="63" spans="1:6" x14ac:dyDescent="0.25">
      <c r="A63" s="89"/>
      <c r="B63" s="90"/>
      <c r="C63" s="90"/>
      <c r="D63" s="90"/>
      <c r="E63" s="90"/>
      <c r="F63" s="90"/>
    </row>
    <row r="64" spans="1:6" x14ac:dyDescent="0.25">
      <c r="A64" s="91"/>
      <c r="B64" s="90"/>
      <c r="C64" s="90"/>
      <c r="D64" s="90"/>
      <c r="E64" s="90"/>
      <c r="F64" s="93"/>
    </row>
    <row r="65" spans="1:6" x14ac:dyDescent="0.25">
      <c r="A65" s="83"/>
      <c r="B65" s="83"/>
      <c r="C65" s="83"/>
      <c r="D65" s="83"/>
      <c r="E65" s="83"/>
      <c r="F65" s="83"/>
    </row>
    <row r="66" spans="1:6" x14ac:dyDescent="0.25">
      <c r="A66" s="83"/>
      <c r="B66" s="83"/>
      <c r="C66" s="83"/>
      <c r="D66" s="83"/>
      <c r="E66" s="83"/>
      <c r="F66" s="83"/>
    </row>
  </sheetData>
  <mergeCells count="5">
    <mergeCell ref="A1:F1"/>
    <mergeCell ref="A3:F3"/>
    <mergeCell ref="A5:F5"/>
    <mergeCell ref="A7:F7"/>
    <mergeCell ref="A34:F34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2AFA-1A62-4DA7-AF85-BCD3A8B9B5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4225-6C42-474C-B74B-83020DF5D4B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topLeftCell="B7"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46" t="s">
        <v>29</v>
      </c>
      <c r="B1" s="146"/>
      <c r="C1" s="146"/>
      <c r="D1" s="146"/>
      <c r="E1" s="146"/>
      <c r="F1" s="14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6" t="s">
        <v>17</v>
      </c>
      <c r="B3" s="146"/>
      <c r="C3" s="146"/>
      <c r="D3" s="146"/>
      <c r="E3" s="159"/>
      <c r="F3" s="15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6" t="s">
        <v>4</v>
      </c>
      <c r="B5" s="147"/>
      <c r="C5" s="147"/>
      <c r="D5" s="147"/>
      <c r="E5" s="147"/>
      <c r="F5" s="14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46" t="s">
        <v>12</v>
      </c>
      <c r="B7" s="165"/>
      <c r="C7" s="165"/>
      <c r="D7" s="165"/>
      <c r="E7" s="165"/>
      <c r="F7" s="16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49</v>
      </c>
      <c r="B9" s="20" t="s">
        <v>170</v>
      </c>
      <c r="C9" s="21" t="s">
        <v>165</v>
      </c>
      <c r="D9" s="21" t="s">
        <v>164</v>
      </c>
      <c r="E9" s="21" t="s">
        <v>30</v>
      </c>
      <c r="F9" s="21" t="s">
        <v>163</v>
      </c>
    </row>
    <row r="10" spans="1:6" ht="15.75" customHeight="1" x14ac:dyDescent="0.25">
      <c r="A10" s="11" t="s">
        <v>13</v>
      </c>
      <c r="B10" s="8"/>
      <c r="C10" s="9"/>
      <c r="D10" s="9"/>
      <c r="E10" s="9"/>
      <c r="F10" s="9"/>
    </row>
    <row r="11" spans="1:6" ht="15.75" customHeight="1" x14ac:dyDescent="0.25">
      <c r="A11" s="11" t="s">
        <v>91</v>
      </c>
      <c r="B11" s="76">
        <f>SUM(B12:B13)</f>
        <v>2026961.6600000001</v>
      </c>
      <c r="C11" s="76">
        <f>SUM(C12:C13)</f>
        <v>2468976.35</v>
      </c>
      <c r="D11" s="76">
        <f>SUM(D12:D13)</f>
        <v>2854363.99</v>
      </c>
      <c r="E11" s="76">
        <f t="shared" ref="E11:F11" si="0">SUM(E12:E13)</f>
        <v>2854363.99</v>
      </c>
      <c r="F11" s="76">
        <f t="shared" si="0"/>
        <v>2854363.99</v>
      </c>
    </row>
    <row r="12" spans="1:6" x14ac:dyDescent="0.25">
      <c r="A12" s="18" t="s">
        <v>92</v>
      </c>
      <c r="B12" s="71">
        <v>1824728.83</v>
      </c>
      <c r="C12" s="72">
        <v>2228341.35</v>
      </c>
      <c r="D12" s="72">
        <v>2605755.4900000002</v>
      </c>
      <c r="E12" s="72">
        <v>2605755.4900000002</v>
      </c>
      <c r="F12" s="72">
        <v>2605755.4900000002</v>
      </c>
    </row>
    <row r="13" spans="1:6" x14ac:dyDescent="0.25">
      <c r="A13" s="17" t="s">
        <v>93</v>
      </c>
      <c r="B13" s="71">
        <v>202232.83</v>
      </c>
      <c r="C13" s="72">
        <v>240635</v>
      </c>
      <c r="D13" s="72">
        <v>248608.5</v>
      </c>
      <c r="E13" s="72">
        <v>248608.5</v>
      </c>
      <c r="F13" s="72">
        <v>248608.5</v>
      </c>
    </row>
    <row r="14" spans="1:6" x14ac:dyDescent="0.25">
      <c r="A14" s="11"/>
      <c r="B14" s="8"/>
      <c r="C14" s="9"/>
      <c r="D14" s="9"/>
      <c r="E14" s="9"/>
      <c r="F14" s="10"/>
    </row>
    <row r="15" spans="1:6" x14ac:dyDescent="0.25">
      <c r="A15" s="19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6" t="s">
        <v>162</v>
      </c>
      <c r="B1" s="146"/>
      <c r="C1" s="146"/>
      <c r="D1" s="146"/>
      <c r="E1" s="146"/>
      <c r="F1" s="146"/>
      <c r="G1" s="146"/>
      <c r="H1" s="14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6" t="s">
        <v>17</v>
      </c>
      <c r="B3" s="146"/>
      <c r="C3" s="146"/>
      <c r="D3" s="146"/>
      <c r="E3" s="146"/>
      <c r="F3" s="146"/>
      <c r="G3" s="146"/>
      <c r="H3" s="14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6" t="s">
        <v>57</v>
      </c>
      <c r="B5" s="146"/>
      <c r="C5" s="146"/>
      <c r="D5" s="146"/>
      <c r="E5" s="146"/>
      <c r="F5" s="146"/>
      <c r="G5" s="146"/>
      <c r="H5" s="14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28</v>
      </c>
      <c r="D7" s="20" t="s">
        <v>31</v>
      </c>
      <c r="E7" s="21" t="s">
        <v>32</v>
      </c>
      <c r="F7" s="21" t="s">
        <v>164</v>
      </c>
      <c r="G7" s="21" t="s">
        <v>30</v>
      </c>
      <c r="H7" s="21" t="s">
        <v>168</v>
      </c>
    </row>
    <row r="8" spans="1:8" x14ac:dyDescent="0.25">
      <c r="A8" s="40"/>
      <c r="B8" s="41"/>
      <c r="C8" s="39" t="s">
        <v>59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43"/>
      <c r="D11" s="8"/>
      <c r="E11" s="9"/>
      <c r="F11" s="9"/>
      <c r="G11" s="9"/>
      <c r="H11" s="9"/>
    </row>
    <row r="12" spans="1:8" x14ac:dyDescent="0.25">
      <c r="A12" s="11"/>
      <c r="B12" s="16"/>
      <c r="C12" s="39" t="s">
        <v>62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AC34-D794-4D75-BBCD-EF75FFA7A7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topLeftCell="A7" workbookViewId="0">
      <selection activeCell="F8" sqref="F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6" t="s">
        <v>162</v>
      </c>
      <c r="B1" s="146"/>
      <c r="C1" s="146"/>
      <c r="D1" s="146"/>
      <c r="E1" s="146"/>
      <c r="F1" s="146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46" t="s">
        <v>17</v>
      </c>
      <c r="B3" s="146"/>
      <c r="C3" s="146"/>
      <c r="D3" s="146"/>
      <c r="E3" s="146"/>
      <c r="F3" s="146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46" t="s">
        <v>58</v>
      </c>
      <c r="B5" s="146"/>
      <c r="C5" s="146"/>
      <c r="D5" s="146"/>
      <c r="E5" s="146"/>
      <c r="F5" s="146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49</v>
      </c>
      <c r="B7" s="20" t="s">
        <v>31</v>
      </c>
      <c r="C7" s="21" t="s">
        <v>32</v>
      </c>
      <c r="D7" s="21" t="s">
        <v>164</v>
      </c>
      <c r="E7" s="21" t="s">
        <v>30</v>
      </c>
      <c r="F7" s="21" t="s">
        <v>163</v>
      </c>
    </row>
    <row r="8" spans="1:6" x14ac:dyDescent="0.25">
      <c r="A8" s="11" t="s">
        <v>59</v>
      </c>
      <c r="B8" s="8"/>
      <c r="C8" s="9"/>
      <c r="D8" s="9"/>
      <c r="E8" s="9"/>
      <c r="F8" s="9"/>
    </row>
    <row r="9" spans="1:6" ht="25.5" x14ac:dyDescent="0.25">
      <c r="A9" s="11" t="s">
        <v>60</v>
      </c>
      <c r="B9" s="8"/>
      <c r="C9" s="9"/>
      <c r="D9" s="9"/>
      <c r="E9" s="9"/>
      <c r="F9" s="9"/>
    </row>
    <row r="10" spans="1:6" ht="25.5" x14ac:dyDescent="0.25">
      <c r="A10" s="18" t="s">
        <v>61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62</v>
      </c>
      <c r="B12" s="8"/>
      <c r="C12" s="9"/>
      <c r="D12" s="9"/>
      <c r="E12" s="9"/>
      <c r="F12" s="9"/>
    </row>
    <row r="13" spans="1:6" x14ac:dyDescent="0.25">
      <c r="A13" s="26" t="s">
        <v>53</v>
      </c>
      <c r="B13" s="8"/>
      <c r="C13" s="9"/>
      <c r="D13" s="9"/>
      <c r="E13" s="9"/>
      <c r="F13" s="9"/>
    </row>
    <row r="14" spans="1:6" x14ac:dyDescent="0.25">
      <c r="A14" s="13" t="s">
        <v>54</v>
      </c>
      <c r="B14" s="8"/>
      <c r="C14" s="9"/>
      <c r="D14" s="9"/>
      <c r="E14" s="9"/>
      <c r="F14" s="10"/>
    </row>
    <row r="15" spans="1:6" x14ac:dyDescent="0.25">
      <c r="A15" s="26" t="s">
        <v>55</v>
      </c>
      <c r="B15" s="8"/>
      <c r="C15" s="9"/>
      <c r="D15" s="9"/>
      <c r="E15" s="9"/>
      <c r="F15" s="10"/>
    </row>
    <row r="16" spans="1:6" x14ac:dyDescent="0.25">
      <c r="A16" s="13" t="s">
        <v>56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List3</vt:lpstr>
      <vt:lpstr>List4</vt:lpstr>
      <vt:lpstr>Rashodi prema funkcijskoj kl</vt:lpstr>
      <vt:lpstr>Račun financiranja</vt:lpstr>
      <vt:lpstr>List1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Denis Slavić-Sušanj</cp:lastModifiedBy>
  <cp:lastPrinted>2024-12-16T09:19:40Z</cp:lastPrinted>
  <dcterms:created xsi:type="dcterms:W3CDTF">2022-08-12T12:51:27Z</dcterms:created>
  <dcterms:modified xsi:type="dcterms:W3CDTF">2024-12-16T09:19:44Z</dcterms:modified>
</cp:coreProperties>
</file>