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315" windowHeight="5385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E7" i="1" l="1"/>
  <c r="E8" i="1"/>
  <c r="I146" i="1" l="1"/>
  <c r="G178" i="1"/>
  <c r="G180" i="1" l="1"/>
  <c r="K89" i="1" l="1"/>
  <c r="E67" i="1" l="1"/>
  <c r="E66" i="1" s="1"/>
  <c r="F67" i="1"/>
  <c r="F66" i="1" s="1"/>
  <c r="G67" i="1"/>
  <c r="G66" i="1" s="1"/>
  <c r="H67" i="1"/>
  <c r="H66" i="1" s="1"/>
  <c r="I67" i="1"/>
  <c r="I66" i="1" s="1"/>
  <c r="J67" i="1"/>
  <c r="J66" i="1" s="1"/>
  <c r="K67" i="1"/>
  <c r="K66" i="1" s="1"/>
  <c r="D67" i="1"/>
  <c r="D66" i="1" s="1"/>
  <c r="L167" i="1" l="1"/>
  <c r="L171" i="1"/>
  <c r="L172" i="1"/>
  <c r="E121" i="1" l="1"/>
  <c r="L142" i="1" l="1"/>
  <c r="L141" i="1" s="1"/>
  <c r="E152" i="1"/>
  <c r="F152" i="1"/>
  <c r="G152" i="1"/>
  <c r="H152" i="1"/>
  <c r="I152" i="1"/>
  <c r="J152" i="1"/>
  <c r="K152" i="1"/>
  <c r="D152" i="1"/>
  <c r="L151" i="1"/>
  <c r="L153" i="1"/>
  <c r="L149" i="1"/>
  <c r="L150" i="1"/>
  <c r="L152" i="1" l="1"/>
  <c r="K121" i="1"/>
  <c r="I140" i="1"/>
  <c r="J140" i="1"/>
  <c r="K140" i="1"/>
  <c r="L140" i="1"/>
  <c r="H140" i="1" l="1"/>
  <c r="G140" i="1"/>
  <c r="K38" i="1" l="1"/>
  <c r="I139" i="1" l="1"/>
  <c r="F121" i="1" l="1"/>
  <c r="J139" i="1" l="1"/>
  <c r="E170" i="1" l="1"/>
  <c r="E169" i="1" s="1"/>
  <c r="F170" i="1"/>
  <c r="F169" i="1" s="1"/>
  <c r="G170" i="1"/>
  <c r="G169" i="1" s="1"/>
  <c r="H170" i="1"/>
  <c r="H169" i="1" s="1"/>
  <c r="I170" i="1"/>
  <c r="I169" i="1" s="1"/>
  <c r="J170" i="1"/>
  <c r="K170" i="1"/>
  <c r="K169" i="1" s="1"/>
  <c r="D170" i="1"/>
  <c r="D169" i="1" s="1"/>
  <c r="L166" i="1"/>
  <c r="L165" i="1"/>
  <c r="L157" i="1"/>
  <c r="K9" i="1"/>
  <c r="L86" i="1"/>
  <c r="L85" i="1"/>
  <c r="L84" i="1"/>
  <c r="L83" i="1"/>
  <c r="L88" i="1"/>
  <c r="L87" i="1"/>
  <c r="J169" i="1" l="1"/>
  <c r="L169" i="1" s="1"/>
  <c r="L170" i="1"/>
  <c r="L82" i="1"/>
  <c r="L123" i="1"/>
  <c r="L124" i="1"/>
  <c r="L125" i="1"/>
  <c r="G121" i="1"/>
  <c r="G120" i="1" s="1"/>
  <c r="H121" i="1"/>
  <c r="H120" i="1" s="1"/>
  <c r="I121" i="1"/>
  <c r="I120" i="1" s="1"/>
  <c r="J121" i="1"/>
  <c r="J120" i="1" s="1"/>
  <c r="K120" i="1"/>
  <c r="D121" i="1"/>
  <c r="D120" i="1" s="1"/>
  <c r="E81" i="1"/>
  <c r="F81" i="1"/>
  <c r="G81" i="1"/>
  <c r="H81" i="1"/>
  <c r="I81" i="1"/>
  <c r="J81" i="1"/>
  <c r="K81" i="1"/>
  <c r="D81" i="1"/>
  <c r="K18" i="1"/>
  <c r="E155" i="1"/>
  <c r="F155" i="1"/>
  <c r="G155" i="1"/>
  <c r="H155" i="1"/>
  <c r="I155" i="1"/>
  <c r="J155" i="1"/>
  <c r="K155" i="1"/>
  <c r="D155" i="1"/>
  <c r="L139" i="1"/>
  <c r="H164" i="1"/>
  <c r="I164" i="1"/>
  <c r="J164" i="1"/>
  <c r="K164" i="1"/>
  <c r="L164" i="1"/>
  <c r="E164" i="1"/>
  <c r="F164" i="1"/>
  <c r="G164" i="1"/>
  <c r="D164" i="1"/>
  <c r="D38" i="1"/>
  <c r="D30" i="1"/>
  <c r="E120" i="1" l="1"/>
  <c r="E117" i="1" s="1"/>
  <c r="L81" i="1"/>
  <c r="L11" i="1"/>
  <c r="L122" i="1" l="1"/>
  <c r="L121" i="1" s="1"/>
  <c r="L120" i="1" l="1"/>
  <c r="F15" i="1"/>
  <c r="L156" i="1" l="1"/>
  <c r="L155" i="1" s="1"/>
  <c r="F51" i="1" l="1"/>
  <c r="E148" i="1" l="1"/>
  <c r="E147" i="1" s="1"/>
  <c r="F148" i="1"/>
  <c r="F147" i="1" s="1"/>
  <c r="G148" i="1"/>
  <c r="H148" i="1"/>
  <c r="H147" i="1" s="1"/>
  <c r="I148" i="1"/>
  <c r="I147" i="1" s="1"/>
  <c r="J148" i="1"/>
  <c r="J147" i="1" s="1"/>
  <c r="K148" i="1"/>
  <c r="K147" i="1" s="1"/>
  <c r="G147" i="1" l="1"/>
  <c r="F158" i="1"/>
  <c r="G158" i="1"/>
  <c r="H158" i="1"/>
  <c r="I158" i="1"/>
  <c r="J158" i="1"/>
  <c r="K158" i="1"/>
  <c r="E158" i="1"/>
  <c r="D158" i="1" l="1"/>
  <c r="E168" i="1"/>
  <c r="F168" i="1"/>
  <c r="H168" i="1"/>
  <c r="I168" i="1"/>
  <c r="J168" i="1"/>
  <c r="K168" i="1"/>
  <c r="D168" i="1"/>
  <c r="L168" i="1" l="1"/>
  <c r="L160" i="1"/>
  <c r="L159" i="1"/>
  <c r="L161" i="1"/>
  <c r="I9" i="1"/>
  <c r="J9" i="1"/>
  <c r="L36" i="1"/>
  <c r="L35" i="1"/>
  <c r="L34" i="1"/>
  <c r="L33" i="1"/>
  <c r="L32" i="1"/>
  <c r="L31" i="1"/>
  <c r="L28" i="1"/>
  <c r="L158" i="1" l="1"/>
  <c r="L96" i="1"/>
  <c r="L95" i="1"/>
  <c r="L94" i="1"/>
  <c r="L93" i="1"/>
  <c r="L91" i="1"/>
  <c r="L90" i="1"/>
  <c r="L78" i="1"/>
  <c r="L77" i="1"/>
  <c r="E71" i="1"/>
  <c r="F71" i="1"/>
  <c r="G71" i="1"/>
  <c r="H71" i="1"/>
  <c r="I71" i="1"/>
  <c r="J71" i="1"/>
  <c r="D71" i="1"/>
  <c r="G146" i="1"/>
  <c r="H146" i="1"/>
  <c r="J146" i="1"/>
  <c r="E146" i="1"/>
  <c r="F146" i="1"/>
  <c r="D148" i="1"/>
  <c r="L148" i="1" s="1"/>
  <c r="L147" i="1" s="1"/>
  <c r="E140" i="1"/>
  <c r="E139" i="1" s="1"/>
  <c r="F140" i="1"/>
  <c r="F139" i="1" s="1"/>
  <c r="G139" i="1"/>
  <c r="H139" i="1"/>
  <c r="K139" i="1"/>
  <c r="D140" i="1"/>
  <c r="D139" i="1" s="1"/>
  <c r="E136" i="1"/>
  <c r="F136" i="1"/>
  <c r="G136" i="1"/>
  <c r="H136" i="1"/>
  <c r="I136" i="1"/>
  <c r="J136" i="1"/>
  <c r="K136" i="1"/>
  <c r="D136" i="1"/>
  <c r="K132" i="1"/>
  <c r="E132" i="1"/>
  <c r="E131" i="1" s="1"/>
  <c r="F132" i="1"/>
  <c r="G132" i="1"/>
  <c r="H132" i="1"/>
  <c r="I132" i="1"/>
  <c r="J132" i="1"/>
  <c r="D132" i="1"/>
  <c r="D131" i="1" s="1"/>
  <c r="E127" i="1"/>
  <c r="F127" i="1"/>
  <c r="F120" i="1" s="1"/>
  <c r="G127" i="1"/>
  <c r="H127" i="1"/>
  <c r="I127" i="1"/>
  <c r="J127" i="1"/>
  <c r="K127" i="1"/>
  <c r="D127" i="1"/>
  <c r="K111" i="1"/>
  <c r="E111" i="1"/>
  <c r="F111" i="1"/>
  <c r="G111" i="1"/>
  <c r="H111" i="1"/>
  <c r="I111" i="1"/>
  <c r="J111" i="1"/>
  <c r="D111" i="1"/>
  <c r="K106" i="1"/>
  <c r="E106" i="1"/>
  <c r="F106" i="1"/>
  <c r="G106" i="1"/>
  <c r="H106" i="1"/>
  <c r="I106" i="1"/>
  <c r="J106" i="1"/>
  <c r="D106" i="1"/>
  <c r="K104" i="1"/>
  <c r="K103" i="1" s="1"/>
  <c r="E104" i="1"/>
  <c r="E103" i="1" s="1"/>
  <c r="F104" i="1"/>
  <c r="F103" i="1" s="1"/>
  <c r="G104" i="1"/>
  <c r="G103" i="1" s="1"/>
  <c r="H104" i="1"/>
  <c r="I104" i="1"/>
  <c r="I103" i="1" s="1"/>
  <c r="J104" i="1"/>
  <c r="J103" i="1" s="1"/>
  <c r="D104" i="1"/>
  <c r="D103" i="1" s="1"/>
  <c r="K100" i="1"/>
  <c r="E100" i="1"/>
  <c r="F100" i="1"/>
  <c r="G100" i="1"/>
  <c r="H100" i="1"/>
  <c r="I100" i="1"/>
  <c r="J100" i="1"/>
  <c r="D100" i="1"/>
  <c r="K97" i="1"/>
  <c r="E97" i="1"/>
  <c r="F97" i="1"/>
  <c r="G97" i="1"/>
  <c r="H97" i="1"/>
  <c r="I97" i="1"/>
  <c r="J97" i="1"/>
  <c r="D97" i="1"/>
  <c r="K92" i="1"/>
  <c r="E92" i="1"/>
  <c r="F92" i="1"/>
  <c r="G92" i="1"/>
  <c r="H92" i="1"/>
  <c r="I92" i="1"/>
  <c r="J92" i="1"/>
  <c r="D92" i="1"/>
  <c r="E89" i="1"/>
  <c r="F89" i="1"/>
  <c r="G89" i="1"/>
  <c r="H89" i="1"/>
  <c r="H80" i="1" s="1"/>
  <c r="I89" i="1"/>
  <c r="J89" i="1"/>
  <c r="D89" i="1"/>
  <c r="K76" i="1"/>
  <c r="E76" i="1"/>
  <c r="F76" i="1"/>
  <c r="G76" i="1"/>
  <c r="H76" i="1"/>
  <c r="I76" i="1"/>
  <c r="J76" i="1"/>
  <c r="D76" i="1"/>
  <c r="L79" i="1"/>
  <c r="L72" i="1"/>
  <c r="L65" i="1"/>
  <c r="L63" i="1"/>
  <c r="L64" i="1"/>
  <c r="L62" i="1"/>
  <c r="F80" i="1" l="1"/>
  <c r="F74" i="1" s="1"/>
  <c r="I80" i="1"/>
  <c r="I74" i="1" s="1"/>
  <c r="J80" i="1"/>
  <c r="J74" i="1" s="1"/>
  <c r="E80" i="1"/>
  <c r="E74" i="1" s="1"/>
  <c r="G80" i="1"/>
  <c r="G74" i="1" s="1"/>
  <c r="K80" i="1"/>
  <c r="K74" i="1" s="1"/>
  <c r="J131" i="1"/>
  <c r="H131" i="1"/>
  <c r="H117" i="1" s="1"/>
  <c r="I131" i="1"/>
  <c r="D147" i="1"/>
  <c r="D146" i="1" s="1"/>
  <c r="I117" i="1"/>
  <c r="E116" i="1"/>
  <c r="E178" i="1" s="1"/>
  <c r="E180" i="1" s="1"/>
  <c r="K146" i="1"/>
  <c r="H103" i="1"/>
  <c r="K131" i="1"/>
  <c r="K117" i="1" s="1"/>
  <c r="K116" i="1" s="1"/>
  <c r="F131" i="1"/>
  <c r="F117" i="1" s="1"/>
  <c r="F116" i="1" s="1"/>
  <c r="F178" i="1" s="1"/>
  <c r="G131" i="1"/>
  <c r="G117" i="1" s="1"/>
  <c r="G116" i="1" s="1"/>
  <c r="D80" i="1"/>
  <c r="L76" i="1"/>
  <c r="L39" i="1"/>
  <c r="L40" i="1"/>
  <c r="L41" i="1"/>
  <c r="L42" i="1"/>
  <c r="L43" i="1"/>
  <c r="L44" i="1"/>
  <c r="L48" i="1"/>
  <c r="L47" i="1"/>
  <c r="L46" i="1"/>
  <c r="L45" i="1"/>
  <c r="L52" i="1"/>
  <c r="L53" i="1"/>
  <c r="L54" i="1"/>
  <c r="L55" i="1"/>
  <c r="L56" i="1"/>
  <c r="L57" i="1"/>
  <c r="D51" i="1"/>
  <c r="J117" i="1" l="1"/>
  <c r="J116" i="1" s="1"/>
  <c r="F180" i="1"/>
  <c r="H116" i="1"/>
  <c r="H178" i="1" s="1"/>
  <c r="D117" i="1"/>
  <c r="D116" i="1" s="1"/>
  <c r="D178" i="1" s="1"/>
  <c r="I116" i="1"/>
  <c r="I178" i="1" s="1"/>
  <c r="I180" i="1" s="1"/>
  <c r="D74" i="1"/>
  <c r="L80" i="1"/>
  <c r="H74" i="1"/>
  <c r="L38" i="1"/>
  <c r="E51" i="1"/>
  <c r="G51" i="1"/>
  <c r="H51" i="1"/>
  <c r="I51" i="1"/>
  <c r="E38" i="1"/>
  <c r="E70" i="1"/>
  <c r="F70" i="1"/>
  <c r="G70" i="1"/>
  <c r="I70" i="1"/>
  <c r="J70" i="1"/>
  <c r="D70" i="1"/>
  <c r="K61" i="1"/>
  <c r="K59" i="1" s="1"/>
  <c r="E61" i="1"/>
  <c r="E59" i="1" s="1"/>
  <c r="F61" i="1"/>
  <c r="F59" i="1" s="1"/>
  <c r="G61" i="1"/>
  <c r="G59" i="1" s="1"/>
  <c r="H61" i="1"/>
  <c r="H59" i="1" s="1"/>
  <c r="I61" i="1"/>
  <c r="I59" i="1" s="1"/>
  <c r="J61" i="1"/>
  <c r="J59" i="1" s="1"/>
  <c r="D61" i="1"/>
  <c r="D59" i="1" s="1"/>
  <c r="E24" i="1"/>
  <c r="F24" i="1"/>
  <c r="G24" i="1"/>
  <c r="H24" i="1"/>
  <c r="I24" i="1"/>
  <c r="J24" i="1"/>
  <c r="H180" i="1" l="1"/>
  <c r="J178" i="1"/>
  <c r="J180" i="1" s="1"/>
  <c r="D180" i="1"/>
  <c r="F38" i="1"/>
  <c r="G38" i="1"/>
  <c r="H38" i="1"/>
  <c r="I38" i="1"/>
  <c r="J38" i="1"/>
  <c r="L27" i="1"/>
  <c r="L26" i="1"/>
  <c r="L25" i="1"/>
  <c r="L21" i="1"/>
  <c r="L20" i="1"/>
  <c r="L16" i="1"/>
  <c r="L12" i="1"/>
  <c r="L10" i="1"/>
  <c r="E9" i="1"/>
  <c r="F9" i="1"/>
  <c r="G9" i="1"/>
  <c r="H9" i="1"/>
  <c r="L180" i="1" l="1"/>
  <c r="L178" i="1"/>
  <c r="D9" i="1"/>
  <c r="K30" i="1" l="1"/>
  <c r="E30" i="1"/>
  <c r="E23" i="1" s="1"/>
  <c r="F30" i="1"/>
  <c r="F23" i="1" s="1"/>
  <c r="G30" i="1"/>
  <c r="G23" i="1" s="1"/>
  <c r="H30" i="1"/>
  <c r="H23" i="1" s="1"/>
  <c r="I30" i="1"/>
  <c r="I23" i="1" s="1"/>
  <c r="J30" i="1"/>
  <c r="J23" i="1" s="1"/>
  <c r="K24" i="1"/>
  <c r="D24" i="1"/>
  <c r="D23" i="1" s="1"/>
  <c r="E18" i="1"/>
  <c r="F18" i="1"/>
  <c r="G18" i="1"/>
  <c r="H18" i="1"/>
  <c r="I18" i="1"/>
  <c r="J18" i="1"/>
  <c r="K15" i="1"/>
  <c r="K8" i="1" s="1"/>
  <c r="E15" i="1"/>
  <c r="G15" i="1"/>
  <c r="H15" i="1"/>
  <c r="I15" i="1"/>
  <c r="J15" i="1"/>
  <c r="D18" i="1"/>
  <c r="L18" i="1" s="1"/>
  <c r="D15" i="1"/>
  <c r="L176" i="1"/>
  <c r="L177" i="1"/>
  <c r="L174" i="1"/>
  <c r="L175" i="1"/>
  <c r="L135" i="1"/>
  <c r="L137" i="1"/>
  <c r="L136" i="1" s="1"/>
  <c r="L138" i="1"/>
  <c r="L128" i="1"/>
  <c r="L130" i="1"/>
  <c r="L133" i="1"/>
  <c r="L109" i="1"/>
  <c r="L110" i="1"/>
  <c r="L112" i="1"/>
  <c r="L113" i="1"/>
  <c r="L114" i="1"/>
  <c r="L115" i="1"/>
  <c r="L119" i="1"/>
  <c r="L98" i="1"/>
  <c r="L97" i="1" s="1"/>
  <c r="L99" i="1"/>
  <c r="L101" i="1"/>
  <c r="L100" i="1" s="1"/>
  <c r="L102" i="1"/>
  <c r="L105" i="1"/>
  <c r="L104" i="1" s="1"/>
  <c r="L107" i="1"/>
  <c r="L106" i="1" s="1"/>
  <c r="L108" i="1"/>
  <c r="L89" i="1"/>
  <c r="L92" i="1"/>
  <c r="L69" i="1"/>
  <c r="L61" i="1"/>
  <c r="L59" i="1" s="1"/>
  <c r="L51" i="1"/>
  <c r="L15" i="1"/>
  <c r="G8" i="1" l="1"/>
  <c r="J8" i="1"/>
  <c r="J7" i="1"/>
  <c r="J6" i="1" s="1"/>
  <c r="J181" i="1" s="1"/>
  <c r="G7" i="1"/>
  <c r="G6" i="1" s="1"/>
  <c r="G181" i="1" s="1"/>
  <c r="L127" i="1"/>
  <c r="I8" i="1"/>
  <c r="K23" i="1"/>
  <c r="H8" i="1"/>
  <c r="F8" i="1"/>
  <c r="L132" i="1"/>
  <c r="L131" i="1" s="1"/>
  <c r="L146" i="1"/>
  <c r="L111" i="1"/>
  <c r="L103" i="1"/>
  <c r="L30" i="1"/>
  <c r="D8" i="1"/>
  <c r="D7" i="1" s="1"/>
  <c r="L24" i="1"/>
  <c r="L117" i="1" l="1"/>
  <c r="L116" i="1" s="1"/>
  <c r="I7" i="1"/>
  <c r="I6" i="1" s="1"/>
  <c r="I181" i="1" s="1"/>
  <c r="E6" i="1"/>
  <c r="E181" i="1" s="1"/>
  <c r="F7" i="1"/>
  <c r="F6" i="1" s="1"/>
  <c r="F181" i="1" s="1"/>
  <c r="K7" i="1"/>
  <c r="K6" i="1" s="1"/>
  <c r="H7" i="1"/>
  <c r="H6" i="1" s="1"/>
  <c r="H181" i="1" s="1"/>
  <c r="L74" i="1"/>
  <c r="D6" i="1"/>
  <c r="D181" i="1" s="1"/>
  <c r="L23" i="1"/>
  <c r="L13" i="1"/>
  <c r="L9" i="1" s="1"/>
  <c r="L8" i="1" s="1"/>
  <c r="L68" i="1" l="1"/>
  <c r="L67" i="1" s="1"/>
  <c r="L66" i="1" s="1"/>
  <c r="L7" i="1" s="1"/>
  <c r="L6" i="1" s="1"/>
  <c r="L181" i="1" s="1"/>
</calcChain>
</file>

<file path=xl/sharedStrings.xml><?xml version="1.0" encoding="utf-8"?>
<sst xmlns="http://schemas.openxmlformats.org/spreadsheetml/2006/main" count="167" uniqueCount="161">
  <si>
    <t>KONTO</t>
  </si>
  <si>
    <t>OPIS PRIHODA/RASHODA</t>
  </si>
  <si>
    <t>OŠ "Dr. Andrija Mohorovičić" Matulji</t>
  </si>
  <si>
    <t>UKUPNI RASHODI: 3+4+5</t>
  </si>
  <si>
    <t>1.</t>
  </si>
  <si>
    <t>RASHODI ZA ZAPOSLENE</t>
  </si>
  <si>
    <t>PLAĆE</t>
  </si>
  <si>
    <t>Plaće za redovan rad</t>
  </si>
  <si>
    <t>Plaće za prekovremeni rad</t>
  </si>
  <si>
    <t>Plaće za posebne uvjete</t>
  </si>
  <si>
    <t>OSTALI RASHODI ZA ZAPOSLENE</t>
  </si>
  <si>
    <t>Ostali rashodi za zaposlene</t>
  </si>
  <si>
    <t>DOPRINOSI NA PLAĆE</t>
  </si>
  <si>
    <t>Doprinosi za zdrastveno osiguranje</t>
  </si>
  <si>
    <t>Doprinos za zapošljavanje</t>
  </si>
  <si>
    <t>Doprinosi za MIO</t>
  </si>
  <si>
    <t>MATERIJALNI RASHODI</t>
  </si>
  <si>
    <t>NAKNADE TROŠKOVA ZAPOSLENIMA</t>
  </si>
  <si>
    <t>Službena putovanja</t>
  </si>
  <si>
    <t>Naknade za prijevozna posao</t>
  </si>
  <si>
    <t>Stručno usavršavanje</t>
  </si>
  <si>
    <t>Ostale naknade troškova zaposlenima</t>
  </si>
  <si>
    <t>RASHODI ZA MATERIJAL I ENERGIJU</t>
  </si>
  <si>
    <t>Uredski materijal i oslali mat. Troškovi</t>
  </si>
  <si>
    <t>Materijali i sirovine</t>
  </si>
  <si>
    <t>Energija</t>
  </si>
  <si>
    <t>Materijali i dijelovi za održavanje</t>
  </si>
  <si>
    <t>Sitni inventar</t>
  </si>
  <si>
    <t>Radna odjeća</t>
  </si>
  <si>
    <t>RASHODI ZA USLUGE</t>
  </si>
  <si>
    <t>Usluge telefona, pošte i prijevoza</t>
  </si>
  <si>
    <t>Usluge tekućeg i invest. Održavanja</t>
  </si>
  <si>
    <t>Usluge promidžbe i informiranja</t>
  </si>
  <si>
    <t>Komunalne usluge</t>
  </si>
  <si>
    <t>Zakupnine i najamnine</t>
  </si>
  <si>
    <t>Zdravstvene usluge</t>
  </si>
  <si>
    <t>Intelektualnei osobne usluge</t>
  </si>
  <si>
    <t>Računalne usluge</t>
  </si>
  <si>
    <t>Ostale usluge</t>
  </si>
  <si>
    <t>NAKNADE OSOBAMA VAN RO</t>
  </si>
  <si>
    <t>OSTALI NESPOMENUTI RASHODI POSLOVANJA</t>
  </si>
  <si>
    <t>Plaće u naravi</t>
  </si>
  <si>
    <t>Ostali nsepomenuti rash. Poslovanja</t>
  </si>
  <si>
    <t>Pristojbe i naknade</t>
  </si>
  <si>
    <t>Članarine</t>
  </si>
  <si>
    <t>Reprezentacija</t>
  </si>
  <si>
    <t>Premije osiguranja</t>
  </si>
  <si>
    <t>Naknade za rad predst. I izvrš. tijela</t>
  </si>
  <si>
    <t>FINANCIJSKI RASHODI</t>
  </si>
  <si>
    <t>OSTALI FINANCIJSKI RASHODI</t>
  </si>
  <si>
    <t>Bankarske i usluge platnog prometa</t>
  </si>
  <si>
    <t>Zatezne kamate</t>
  </si>
  <si>
    <t>Ostali nespomenuti rashodi poslovanja</t>
  </si>
  <si>
    <t>NAKNADE GRAĐANIMA</t>
  </si>
  <si>
    <t>Naknade građanima u novcu</t>
  </si>
  <si>
    <t>Ostali izvanredni rashodi</t>
  </si>
  <si>
    <t>IZVANREDNI RASHODI</t>
  </si>
  <si>
    <t>OSTALI RASHODI</t>
  </si>
  <si>
    <t>RASHODI (ZA NABAVKU NEFINAN. IMIVINE</t>
  </si>
  <si>
    <t>RASHODI ZA NABAVKU NEPROIZV. IMOVINE</t>
  </si>
  <si>
    <t>NEMATERIJALNA IMOVINA PRAVA</t>
  </si>
  <si>
    <t>Ostala prava</t>
  </si>
  <si>
    <t>Ostala nematerijalna imovina</t>
  </si>
  <si>
    <t>RASHODI ZA NABAVNKU PROIZV. DUGOTRAJNE IMOVINE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</si>
  <si>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</si>
  <si>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</si>
  <si>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</si>
  <si>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</si>
  <si>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</si>
  <si>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</si>
  <si>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Oprema za ostale namjene</t>
  </si>
  <si>
    <t>PRIJEVOZNA SREDSTVA</t>
  </si>
  <si>
    <t>Prijev. Sredstva u cestovnom prometu</t>
  </si>
  <si>
    <t xml:space="preserve">KNJIGE, UMJETNIČKA DJELA </t>
  </si>
  <si>
    <t>Knjige u knjižnici</t>
  </si>
  <si>
    <t>VIŠEGODIŠNJI NASADI</t>
  </si>
  <si>
    <t>NEMATERIJALNA PROIZVEDENA IMOVINA</t>
  </si>
  <si>
    <t>Ulagaja u računalne programe</t>
  </si>
  <si>
    <t>RASHODI ZA NABAVKU ZALIHA</t>
  </si>
  <si>
    <t>ZALIHE</t>
  </si>
  <si>
    <t>RASHODI ZA DODATNA ULAGANJA NA NEFINANC. IMOVINI</t>
  </si>
  <si>
    <t>OSTALE NAKNADE GRAĐANIMA IZ PROR.</t>
  </si>
  <si>
    <t>DODAT. ULAGANJA U GRAĐ. OBJEKTE</t>
  </si>
  <si>
    <t>Dodatna ulaganja u građ. objekte</t>
  </si>
  <si>
    <t>DODAT. ULAGANJA U POSTROJENJE I OPREMU</t>
  </si>
  <si>
    <t>Dodatna ulaganja u postrojenje i opremu</t>
  </si>
  <si>
    <t>DODATNA ULAGANJA U PRIJEVOZNA SRED.</t>
  </si>
  <si>
    <t>DODATNA ULAGANJA U OSTALU NEF. IMOVINU</t>
  </si>
  <si>
    <t>IZDACI ZA DANE ZAJMOVE</t>
  </si>
  <si>
    <t>IZDACI ZA FIN. IMOVINU I OTPLATU ZAJMOVA</t>
  </si>
  <si>
    <t>IZDACI ZAVRIJEDNOSNE PAPIRE</t>
  </si>
  <si>
    <t>IZDACI ZA OTPLATU GLAVNICE  PRIMLJENIH ZAJMOVA</t>
  </si>
  <si>
    <t>UKUPNI PRIHODI: 6+7+8</t>
  </si>
  <si>
    <t>PRIHODI POSLOVANJA</t>
  </si>
  <si>
    <t>PRIHODI OD POREZA</t>
  </si>
  <si>
    <t>PRIHODI OD DOPRINOSA</t>
  </si>
  <si>
    <t>POMOĆI</t>
  </si>
  <si>
    <t>POMOĆI IZ PRORAČUNA</t>
  </si>
  <si>
    <t>Tekuće pomoći iz proračuna</t>
  </si>
  <si>
    <t>Kapitalne pomoći od ost. Subjekata unutar opće države</t>
  </si>
  <si>
    <t>RPIHODI OD IMOVINE</t>
  </si>
  <si>
    <t>PRIHODI OD FINANCIJSKE IMOVINE</t>
  </si>
  <si>
    <t>Kamate na depozite po viđenju</t>
  </si>
  <si>
    <t>Prihodi od zateznih kamata</t>
  </si>
  <si>
    <t>PRIHODI OD NEFINANCIJSKE IMOVINE</t>
  </si>
  <si>
    <t>Prihodi od zakupa i iznajmljivanja imovine</t>
  </si>
  <si>
    <t>PRIHODI OD PRODAJE ROBE I USLUGA</t>
  </si>
  <si>
    <t>PRIHODI PO POSEBNIM PROPISIMA</t>
  </si>
  <si>
    <t>Ostali nespomenuti prihodi</t>
  </si>
  <si>
    <t>Sufinanciranje cijene usluga</t>
  </si>
  <si>
    <t>Prihodi na temelju refund. rashoda prošlih godine</t>
  </si>
  <si>
    <t>PRIHODI OD PRODAJE, DONACIJA</t>
  </si>
  <si>
    <t>PRIHODI OD PRODAJE PROIZVODA</t>
  </si>
  <si>
    <t>Prihodi od prodaje proizvoda i usluga</t>
  </si>
  <si>
    <t>Prihodi od prodaje proizvoda</t>
  </si>
  <si>
    <t>Prihodi od prodaje usluga</t>
  </si>
  <si>
    <t>Prihodi od pruženih usluga</t>
  </si>
  <si>
    <t>Prihodi od vlastite djel. uplaćeni u proračun</t>
  </si>
  <si>
    <t>DONACIJE OD OSOBA IZVAN OPĆE DRŽAVE</t>
  </si>
  <si>
    <t>Tekuće donacije</t>
  </si>
  <si>
    <t>Kapitalne donacije</t>
  </si>
  <si>
    <t>PRIH. IZ PRORAČUNA ZA REDOVNU DJELATNOST</t>
  </si>
  <si>
    <t>Prih. za financiranje rashoda poslovanja</t>
  </si>
  <si>
    <t>Prih. za financiranje rashoda za nabavku nefinancijske imovine</t>
  </si>
  <si>
    <t>Stambeni objekti</t>
  </si>
  <si>
    <t>PRIHODI OD PRODAJE NEF. IMOVINE</t>
  </si>
  <si>
    <t>PRIHODI OD PRODAJE PROIZVEDENE IMOVINE</t>
  </si>
  <si>
    <r>
      <t>s</t>
    </r>
    <r>
      <rPr>
        <b/>
        <sz val="9"/>
        <color theme="1"/>
        <rFont val="Calibri"/>
        <family val="2"/>
        <charset val="238"/>
        <scheme val="minor"/>
      </rPr>
      <t>tambeni objekti</t>
    </r>
  </si>
  <si>
    <t>Prihodi od prodaje opreme</t>
  </si>
  <si>
    <t>Prihodi od pordaje vozila</t>
  </si>
  <si>
    <t>PRIMICI OD FINANC. IMOVINE I ZADUŽIVANJA</t>
  </si>
  <si>
    <t>REKAPITULACIJA</t>
  </si>
  <si>
    <t>RASHODI POSLOVANJA</t>
  </si>
  <si>
    <t>Ravnateljica:</t>
  </si>
  <si>
    <t>UKUPAN RASHOD</t>
  </si>
  <si>
    <t>Prihodi s osnova osiguranja</t>
  </si>
  <si>
    <t>Naknade troškova osobama izvan radn.odn.</t>
  </si>
  <si>
    <t>koji im nije nadležan</t>
  </si>
  <si>
    <t>Prihodi za posebne namjene, 652</t>
  </si>
  <si>
    <t>Vlastiti prihod, 661</t>
  </si>
  <si>
    <t>DONACIJE, 663</t>
  </si>
  <si>
    <t>Prihodi od nefin. imovine i od osiguranja, 641,6526,721</t>
  </si>
  <si>
    <t>Državni proračun 636</t>
  </si>
  <si>
    <t>Nadležan proračun osnivač  PGŽ 671</t>
  </si>
  <si>
    <t>Ostali prihodi</t>
  </si>
  <si>
    <t>proračun skupine 671 i 636</t>
  </si>
  <si>
    <t>iz državnog proračuna</t>
  </si>
  <si>
    <t>Kapitalne pomoći iz DP</t>
  </si>
  <si>
    <t>Zgrade znanst. I obraz. Institucija</t>
  </si>
  <si>
    <t>Tekuće pomoći od ostalih subjekata unutar opće države hzz</t>
  </si>
  <si>
    <t>Astrid Massari</t>
  </si>
  <si>
    <t>Općina Matulji, 636 I HZZ</t>
  </si>
  <si>
    <t>UKUPNO 2020.</t>
  </si>
  <si>
    <t>Predsejdnica ŠO:</t>
  </si>
  <si>
    <t>Ivana Cetina</t>
  </si>
  <si>
    <t>PRIHODI + višak 2020.</t>
  </si>
  <si>
    <t>PRIHOD 2022.</t>
  </si>
  <si>
    <t>Višak 2021. po izvorima</t>
  </si>
  <si>
    <t>Raspored viška iz  2021.</t>
  </si>
  <si>
    <t>U Matuljima,  20.12.2021.</t>
  </si>
  <si>
    <t xml:space="preserve"> Financijskoi plan za 2022.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</si>
</sst>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4" fontId="1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0" fillId="0" borderId="0" xfId="0" applyNumberFormat="1"/>
    <xf numFmtId="4" fontId="8" fillId="0" borderId="0" xfId="0" applyNumberFormat="1" applyFont="1"/>
    <xf numFmtId="4" fontId="6" fillId="0" borderId="0" xfId="0" applyNumberFormat="1" applyFont="1" applyAlignment="1">
      <alignment wrapText="1"/>
    </xf>
    <xf numFmtId="4" fontId="1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left" vertical="center"/>
    </xf>
    <xf numFmtId="4" fontId="2" fillId="0" borderId="0" xfId="0" applyNumberFormat="1" applyFont="1"/>
    <xf numFmtId="0" fontId="2" fillId="0" borderId="0" xfId="0" applyFont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/>
    </xf>
    <xf numFmtId="49" fontId="7" fillId="0" borderId="0" xfId="0" applyNumberFormat="1" applyFont="1" applyAlignment="1">
      <alignment wrapText="1" shrinkToFit="1" readingOrder="1"/>
    </xf>
    <xf numFmtId="0" fontId="6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0" fillId="0" borderId="3" xfId="0" applyBorder="1" applyAlignment="1"/>
    <xf numFmtId="0" fontId="7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tabSelected="1" workbookViewId="0">
      <selection activeCell="D2" sqref="D2"/>
    </sheetView>
  </sheetViews>
  <sheetFormatPr defaultRowHeight="15" x14ac:dyDescent="0.25"/>
  <cols>
    <col min="1" max="1" width="3.140625" customWidth="1"/>
    <col min="2" max="2" width="8.7109375" customWidth="1"/>
    <col min="3" max="3" width="29.42578125" customWidth="1"/>
    <col min="4" max="4" width="9.7109375" customWidth="1"/>
    <col min="5" max="5" width="12.5703125" customWidth="1"/>
    <col min="6" max="6" width="9.7109375" customWidth="1"/>
    <col min="7" max="7" width="9.140625" customWidth="1"/>
    <col min="8" max="8" width="10.140625" customWidth="1"/>
    <col min="9" max="9" width="7.42578125" customWidth="1"/>
    <col min="10" max="10" width="9.140625" customWidth="1"/>
    <col min="11" max="11" width="9.85546875" customWidth="1"/>
    <col min="12" max="12" width="11.28515625" customWidth="1"/>
  </cols>
  <sheetData>
    <row r="1" spans="1:12" ht="42.75" customHeight="1" x14ac:dyDescent="0.25">
      <c r="B1" s="42" t="s">
        <v>2</v>
      </c>
      <c r="C1" s="43"/>
      <c r="D1" s="44" t="s">
        <v>160</v>
      </c>
      <c r="E1" s="45"/>
      <c r="F1" s="45"/>
      <c r="G1" s="45"/>
      <c r="H1" s="45"/>
      <c r="I1" s="45"/>
      <c r="J1" s="45"/>
      <c r="K1" s="45"/>
      <c r="L1" s="45"/>
    </row>
    <row r="2" spans="1:12" ht="14.45" x14ac:dyDescent="0.3">
      <c r="C2" s="6"/>
    </row>
    <row r="3" spans="1:12" ht="14.45" x14ac:dyDescent="0.3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.75" customHeight="1" x14ac:dyDescent="0.25">
      <c r="B4" s="1"/>
      <c r="C4" s="1"/>
      <c r="D4" s="48" t="s">
        <v>145</v>
      </c>
      <c r="E4" s="48"/>
      <c r="F4" s="48"/>
      <c r="G4" s="49" t="s">
        <v>139</v>
      </c>
      <c r="H4" s="49" t="s">
        <v>138</v>
      </c>
      <c r="I4" s="51" t="s">
        <v>140</v>
      </c>
      <c r="J4" s="49" t="s">
        <v>141</v>
      </c>
      <c r="K4" s="49" t="s">
        <v>158</v>
      </c>
      <c r="L4" s="52" t="s">
        <v>152</v>
      </c>
    </row>
    <row r="5" spans="1:12" ht="66.75" customHeight="1" x14ac:dyDescent="0.25">
      <c r="B5" s="2" t="s">
        <v>0</v>
      </c>
      <c r="C5" s="2" t="s">
        <v>1</v>
      </c>
      <c r="D5" s="3" t="s">
        <v>143</v>
      </c>
      <c r="E5" s="3" t="s">
        <v>142</v>
      </c>
      <c r="F5" s="3" t="s">
        <v>151</v>
      </c>
      <c r="G5" s="50"/>
      <c r="H5" s="50"/>
      <c r="I5" s="50"/>
      <c r="J5" s="50"/>
      <c r="K5" s="50"/>
      <c r="L5" s="50"/>
    </row>
    <row r="6" spans="1:12" ht="14.45" x14ac:dyDescent="0.3">
      <c r="A6" s="8"/>
      <c r="B6" s="46" t="s">
        <v>3</v>
      </c>
      <c r="C6" s="46"/>
      <c r="D6" s="25">
        <f>D7+D74+D111</f>
        <v>766968.00000000012</v>
      </c>
      <c r="E6" s="25">
        <f>E7+E74+E111</f>
        <v>9135273.5199999996</v>
      </c>
      <c r="F6" s="25">
        <f t="shared" ref="F6:L6" si="0">F7+F74+F111</f>
        <v>230200</v>
      </c>
      <c r="G6" s="25">
        <f t="shared" si="0"/>
        <v>60</v>
      </c>
      <c r="H6" s="25">
        <f t="shared" si="0"/>
        <v>953557.45</v>
      </c>
      <c r="I6" s="25">
        <f t="shared" si="0"/>
        <v>2000</v>
      </c>
      <c r="J6" s="25">
        <f t="shared" si="0"/>
        <v>550</v>
      </c>
      <c r="K6" s="25">
        <f t="shared" si="0"/>
        <v>0</v>
      </c>
      <c r="L6" s="25">
        <f t="shared" si="0"/>
        <v>11088608.970000001</v>
      </c>
    </row>
    <row r="7" spans="1:12" ht="14.45" x14ac:dyDescent="0.3">
      <c r="A7" t="s">
        <v>4</v>
      </c>
      <c r="B7" s="5">
        <v>3</v>
      </c>
      <c r="C7" s="7" t="s">
        <v>132</v>
      </c>
      <c r="D7" s="25">
        <f xml:space="preserve"> D8++D23+D59+D66+D70</f>
        <v>766968.00000000012</v>
      </c>
      <c r="E7" s="25">
        <f xml:space="preserve"> E8++E23+E59+E66+E70</f>
        <v>9055273.5199999996</v>
      </c>
      <c r="F7" s="25">
        <f t="shared" ref="F7:L7" si="1" xml:space="preserve"> F8++F23+F59+F66+F70</f>
        <v>230200</v>
      </c>
      <c r="G7" s="25">
        <f t="shared" si="1"/>
        <v>20</v>
      </c>
      <c r="H7" s="25">
        <f t="shared" si="1"/>
        <v>953557.45</v>
      </c>
      <c r="I7" s="25">
        <f t="shared" si="1"/>
        <v>0</v>
      </c>
      <c r="J7" s="25">
        <f t="shared" si="1"/>
        <v>0</v>
      </c>
      <c r="K7" s="25">
        <f t="shared" si="1"/>
        <v>0</v>
      </c>
      <c r="L7" s="25">
        <f t="shared" si="1"/>
        <v>11006018.970000001</v>
      </c>
    </row>
    <row r="8" spans="1:12" ht="14.45" x14ac:dyDescent="0.3">
      <c r="A8" s="6">
        <v>1</v>
      </c>
      <c r="B8" s="5">
        <v>31</v>
      </c>
      <c r="C8" s="7" t="s">
        <v>5</v>
      </c>
      <c r="D8" s="25">
        <f>D9+D15+D18</f>
        <v>90480</v>
      </c>
      <c r="E8" s="25">
        <f>E9+E15+E18</f>
        <v>8694375.4199999999</v>
      </c>
      <c r="F8" s="25">
        <f t="shared" ref="F8:K8" si="2">F9+F15+F18</f>
        <v>217216</v>
      </c>
      <c r="G8" s="25">
        <f t="shared" si="2"/>
        <v>0</v>
      </c>
      <c r="H8" s="25">
        <f t="shared" si="2"/>
        <v>307025</v>
      </c>
      <c r="I8" s="25">
        <f t="shared" si="2"/>
        <v>0</v>
      </c>
      <c r="J8" s="25">
        <f t="shared" si="2"/>
        <v>0</v>
      </c>
      <c r="K8" s="25">
        <f t="shared" si="2"/>
        <v>0</v>
      </c>
      <c r="L8" s="25">
        <f t="shared" ref="L8" si="3">L9+L15+L18</f>
        <v>9309096.4199999999</v>
      </c>
    </row>
    <row r="9" spans="1:12" x14ac:dyDescent="0.25">
      <c r="A9">
        <v>2</v>
      </c>
      <c r="B9" s="5">
        <v>311</v>
      </c>
      <c r="C9" s="7" t="s">
        <v>6</v>
      </c>
      <c r="D9" s="25">
        <f>SUM(D10:D13)</f>
        <v>72000</v>
      </c>
      <c r="E9" s="25">
        <f t="shared" ref="E9:L9" si="4">SUM(E10:E13)</f>
        <v>7165876.3799999999</v>
      </c>
      <c r="F9" s="25">
        <f t="shared" si="4"/>
        <v>179828</v>
      </c>
      <c r="G9" s="25">
        <f t="shared" si="4"/>
        <v>0</v>
      </c>
      <c r="H9" s="25">
        <f t="shared" si="4"/>
        <v>256773</v>
      </c>
      <c r="I9" s="25">
        <f t="shared" si="4"/>
        <v>0</v>
      </c>
      <c r="J9" s="25">
        <f t="shared" si="4"/>
        <v>0</v>
      </c>
      <c r="K9" s="25">
        <f t="shared" si="4"/>
        <v>0</v>
      </c>
      <c r="L9" s="25">
        <f t="shared" si="4"/>
        <v>7674477.3799999999</v>
      </c>
    </row>
    <row r="10" spans="1:12" x14ac:dyDescent="0.25">
      <c r="A10">
        <v>3</v>
      </c>
      <c r="B10" s="4">
        <v>3111</v>
      </c>
      <c r="C10" s="8" t="s">
        <v>7</v>
      </c>
      <c r="D10" s="26">
        <v>72000</v>
      </c>
      <c r="E10" s="26">
        <v>7045196.3799999999</v>
      </c>
      <c r="F10" s="26">
        <v>179828</v>
      </c>
      <c r="G10" s="26">
        <v>0</v>
      </c>
      <c r="H10" s="26">
        <v>256773</v>
      </c>
      <c r="I10" s="27"/>
      <c r="J10" s="27"/>
      <c r="K10" s="33"/>
      <c r="L10" s="26">
        <f>SUM(D10:K10)</f>
        <v>7553797.3799999999</v>
      </c>
    </row>
    <row r="11" spans="1:12" x14ac:dyDescent="0.25">
      <c r="A11">
        <v>4</v>
      </c>
      <c r="B11" s="4">
        <v>3112</v>
      </c>
      <c r="C11" s="8" t="s">
        <v>41</v>
      </c>
      <c r="D11" s="26">
        <v>0</v>
      </c>
      <c r="E11" s="26">
        <v>0</v>
      </c>
      <c r="F11" s="27">
        <v>0</v>
      </c>
      <c r="G11" s="27">
        <v>0</v>
      </c>
      <c r="H11" s="26">
        <v>0</v>
      </c>
      <c r="I11" s="27"/>
      <c r="J11" s="27"/>
      <c r="K11" s="27"/>
      <c r="L11" s="26">
        <f>SUM(D11:K11)</f>
        <v>0</v>
      </c>
    </row>
    <row r="12" spans="1:12" x14ac:dyDescent="0.25">
      <c r="A12">
        <v>5</v>
      </c>
      <c r="B12" s="4">
        <v>3113</v>
      </c>
      <c r="C12" s="8" t="s">
        <v>8</v>
      </c>
      <c r="D12" s="26">
        <v>0</v>
      </c>
      <c r="E12" s="26">
        <v>60000</v>
      </c>
      <c r="F12" s="27">
        <v>0</v>
      </c>
      <c r="G12" s="27">
        <v>0</v>
      </c>
      <c r="H12" s="26">
        <v>0</v>
      </c>
      <c r="I12" s="27"/>
      <c r="J12" s="27"/>
      <c r="K12" s="27"/>
      <c r="L12" s="26">
        <f>SUM(D12:K12)</f>
        <v>60000</v>
      </c>
    </row>
    <row r="13" spans="1:12" x14ac:dyDescent="0.25">
      <c r="A13">
        <v>6</v>
      </c>
      <c r="B13" s="4">
        <v>3114</v>
      </c>
      <c r="C13" s="8" t="s">
        <v>9</v>
      </c>
      <c r="D13" s="26">
        <v>0</v>
      </c>
      <c r="E13" s="26">
        <v>60680</v>
      </c>
      <c r="F13" s="26">
        <v>0</v>
      </c>
      <c r="G13" s="26"/>
      <c r="H13" s="26">
        <v>0</v>
      </c>
      <c r="I13" s="26"/>
      <c r="J13" s="26"/>
      <c r="K13" s="26"/>
      <c r="L13" s="26">
        <f>SUM(D13:K13)</f>
        <v>60680</v>
      </c>
    </row>
    <row r="14" spans="1:12" ht="14.45" x14ac:dyDescent="0.3">
      <c r="B14" s="4"/>
      <c r="C14" s="8"/>
      <c r="D14" s="26"/>
      <c r="E14" s="27"/>
      <c r="F14" s="27"/>
      <c r="G14" s="27"/>
      <c r="H14" s="27"/>
      <c r="I14" s="27"/>
      <c r="J14" s="27"/>
      <c r="K14" s="27"/>
      <c r="L14" s="27"/>
    </row>
    <row r="15" spans="1:12" ht="14.45" x14ac:dyDescent="0.3">
      <c r="A15">
        <v>7</v>
      </c>
      <c r="B15" s="5">
        <v>312</v>
      </c>
      <c r="C15" s="7" t="s">
        <v>10</v>
      </c>
      <c r="D15" s="25">
        <f>D16</f>
        <v>6600</v>
      </c>
      <c r="E15" s="25">
        <f t="shared" ref="E15:J15" si="5">E16</f>
        <v>348101.27</v>
      </c>
      <c r="F15" s="25">
        <f t="shared" si="5"/>
        <v>7716</v>
      </c>
      <c r="G15" s="25">
        <f t="shared" si="5"/>
        <v>0</v>
      </c>
      <c r="H15" s="25">
        <f t="shared" si="5"/>
        <v>7884</v>
      </c>
      <c r="I15" s="25">
        <f t="shared" si="5"/>
        <v>0</v>
      </c>
      <c r="J15" s="25">
        <f t="shared" si="5"/>
        <v>0</v>
      </c>
      <c r="K15" s="25">
        <f>K16</f>
        <v>0</v>
      </c>
      <c r="L15" s="25">
        <f t="shared" ref="L15" si="6">L16</f>
        <v>370301.27</v>
      </c>
    </row>
    <row r="16" spans="1:12" ht="14.45" x14ac:dyDescent="0.3">
      <c r="A16">
        <v>8</v>
      </c>
      <c r="B16" s="4">
        <v>3121</v>
      </c>
      <c r="C16" s="8" t="s">
        <v>11</v>
      </c>
      <c r="D16" s="26">
        <v>6600</v>
      </c>
      <c r="E16" s="26">
        <v>348101.27</v>
      </c>
      <c r="F16" s="26">
        <v>7716</v>
      </c>
      <c r="G16" s="26">
        <v>0</v>
      </c>
      <c r="H16" s="26">
        <v>7884</v>
      </c>
      <c r="I16" s="26"/>
      <c r="J16" s="26"/>
      <c r="K16" s="26"/>
      <c r="L16" s="26">
        <f>SUM(D16:K16)</f>
        <v>370301.27</v>
      </c>
    </row>
    <row r="17" spans="1:12" ht="72.75" customHeight="1" x14ac:dyDescent="0.3">
      <c r="B17" s="4"/>
      <c r="C17" s="8"/>
      <c r="D17" s="26"/>
      <c r="E17" s="27"/>
      <c r="F17" s="27"/>
      <c r="G17" s="27"/>
      <c r="H17" s="27"/>
      <c r="I17" s="27"/>
      <c r="J17" s="27"/>
      <c r="K17" s="27"/>
      <c r="L17" s="27"/>
    </row>
    <row r="18" spans="1:12" x14ac:dyDescent="0.25">
      <c r="B18" s="5">
        <v>313</v>
      </c>
      <c r="C18" s="7" t="s">
        <v>12</v>
      </c>
      <c r="D18" s="25">
        <f>SUM(D19:D21)</f>
        <v>11880</v>
      </c>
      <c r="E18" s="25">
        <f t="shared" ref="E18:L18" si="7">SUM(E19:E21)</f>
        <v>1180397.77</v>
      </c>
      <c r="F18" s="25">
        <f t="shared" si="7"/>
        <v>29672</v>
      </c>
      <c r="G18" s="25">
        <f t="shared" si="7"/>
        <v>0</v>
      </c>
      <c r="H18" s="25">
        <f t="shared" si="7"/>
        <v>42368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1264317.77</v>
      </c>
    </row>
    <row r="19" spans="1:12" x14ac:dyDescent="0.25">
      <c r="A19">
        <v>9</v>
      </c>
      <c r="B19" s="4">
        <v>3131</v>
      </c>
      <c r="C19" s="8" t="s">
        <v>15</v>
      </c>
      <c r="D19" s="26">
        <v>0</v>
      </c>
      <c r="E19" s="33">
        <v>0</v>
      </c>
      <c r="F19" s="27"/>
      <c r="G19" s="27"/>
      <c r="H19" s="27"/>
      <c r="I19" s="27"/>
      <c r="J19" s="27"/>
      <c r="K19" s="27"/>
      <c r="L19" s="27"/>
    </row>
    <row r="20" spans="1:12" x14ac:dyDescent="0.25">
      <c r="A20">
        <v>10</v>
      </c>
      <c r="B20" s="4">
        <v>3132</v>
      </c>
      <c r="C20" s="8" t="s">
        <v>13</v>
      </c>
      <c r="D20" s="26">
        <v>11880</v>
      </c>
      <c r="E20" s="33">
        <v>1180397.77</v>
      </c>
      <c r="F20" s="26">
        <v>29672</v>
      </c>
      <c r="G20" s="26">
        <v>0</v>
      </c>
      <c r="H20" s="26">
        <v>42368</v>
      </c>
      <c r="I20" s="26"/>
      <c r="J20" s="26"/>
      <c r="K20" s="26"/>
      <c r="L20" s="26">
        <f>SUM(D20:K20)</f>
        <v>1264317.77</v>
      </c>
    </row>
    <row r="21" spans="1:12" x14ac:dyDescent="0.25">
      <c r="A21">
        <v>11</v>
      </c>
      <c r="B21" s="4">
        <v>3133</v>
      </c>
      <c r="C21" s="8" t="s">
        <v>14</v>
      </c>
      <c r="D21" s="26">
        <v>0</v>
      </c>
      <c r="E21" s="33">
        <v>0</v>
      </c>
      <c r="F21" s="26">
        <v>0</v>
      </c>
      <c r="G21" s="26">
        <v>0</v>
      </c>
      <c r="H21" s="26">
        <v>0</v>
      </c>
      <c r="I21" s="26"/>
      <c r="J21" s="26"/>
      <c r="K21" s="26">
        <v>0</v>
      </c>
      <c r="L21" s="26">
        <f>SUM(D21:K21)</f>
        <v>0</v>
      </c>
    </row>
    <row r="22" spans="1:12" x14ac:dyDescent="0.25">
      <c r="B22" s="4"/>
      <c r="C22" s="8"/>
      <c r="D22" s="26"/>
      <c r="E22" s="27"/>
      <c r="F22" s="27"/>
      <c r="G22" s="27"/>
      <c r="H22" s="27"/>
      <c r="I22" s="27"/>
      <c r="J22" s="27"/>
      <c r="K22" s="27"/>
      <c r="L22" s="27"/>
    </row>
    <row r="23" spans="1:12" x14ac:dyDescent="0.25">
      <c r="B23" s="5">
        <v>32</v>
      </c>
      <c r="C23" s="7" t="s">
        <v>16</v>
      </c>
      <c r="D23" s="25">
        <f>D24+D30+D38+D49+D51</f>
        <v>671738.00000000012</v>
      </c>
      <c r="E23" s="25">
        <f t="shared" ref="E23:L23" si="8">E24+E30+E38+E49+E51</f>
        <v>200898.1</v>
      </c>
      <c r="F23" s="25">
        <f t="shared" si="8"/>
        <v>12984</v>
      </c>
      <c r="G23" s="25">
        <f t="shared" si="8"/>
        <v>0</v>
      </c>
      <c r="H23" s="25">
        <f t="shared" si="8"/>
        <v>646532.44999999995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1532152.55</v>
      </c>
    </row>
    <row r="24" spans="1:12" x14ac:dyDescent="0.25">
      <c r="A24">
        <v>12</v>
      </c>
      <c r="B24" s="5">
        <v>321</v>
      </c>
      <c r="C24" s="7" t="s">
        <v>17</v>
      </c>
      <c r="D24" s="25">
        <f>SUM(D25:D28)</f>
        <v>36088</v>
      </c>
      <c r="E24" s="25">
        <f t="shared" ref="E24:J24" si="9">SUM(E25:E28)</f>
        <v>165853.1</v>
      </c>
      <c r="F24" s="25">
        <f t="shared" si="9"/>
        <v>5784</v>
      </c>
      <c r="G24" s="25">
        <f t="shared" si="9"/>
        <v>0</v>
      </c>
      <c r="H24" s="25">
        <f t="shared" si="9"/>
        <v>10916</v>
      </c>
      <c r="I24" s="25">
        <f t="shared" si="9"/>
        <v>0</v>
      </c>
      <c r="J24" s="25">
        <f t="shared" si="9"/>
        <v>0</v>
      </c>
      <c r="K24" s="25">
        <f>SUM(K25:K28)</f>
        <v>0</v>
      </c>
      <c r="L24" s="25">
        <f t="shared" ref="L24" si="10">SUM(L25:L28)</f>
        <v>218641.1</v>
      </c>
    </row>
    <row r="25" spans="1:12" x14ac:dyDescent="0.25">
      <c r="A25">
        <v>13</v>
      </c>
      <c r="B25" s="4">
        <v>3211</v>
      </c>
      <c r="C25" s="8" t="s">
        <v>18</v>
      </c>
      <c r="D25" s="26">
        <v>16600</v>
      </c>
      <c r="E25" s="26"/>
      <c r="F25" s="26">
        <v>0</v>
      </c>
      <c r="G25" s="26">
        <v>0</v>
      </c>
      <c r="H25" s="26">
        <v>0</v>
      </c>
      <c r="I25" s="26"/>
      <c r="J25" s="26"/>
      <c r="K25" s="26"/>
      <c r="L25" s="26">
        <f>SUM(D25:K25)</f>
        <v>16600</v>
      </c>
    </row>
    <row r="26" spans="1:12" x14ac:dyDescent="0.25">
      <c r="A26">
        <v>14</v>
      </c>
      <c r="B26" s="4">
        <v>3212</v>
      </c>
      <c r="C26" s="8" t="s">
        <v>19</v>
      </c>
      <c r="D26" s="26">
        <v>10888</v>
      </c>
      <c r="E26" s="26">
        <v>165853.1</v>
      </c>
      <c r="F26" s="26">
        <v>5784</v>
      </c>
      <c r="G26" s="26">
        <v>0</v>
      </c>
      <c r="H26" s="26">
        <v>9416</v>
      </c>
      <c r="I26" s="26"/>
      <c r="J26" s="26"/>
      <c r="K26" s="26"/>
      <c r="L26" s="26">
        <f>SUM(D26:K26)</f>
        <v>191941.1</v>
      </c>
    </row>
    <row r="27" spans="1:12" x14ac:dyDescent="0.25">
      <c r="A27">
        <v>15</v>
      </c>
      <c r="B27" s="4">
        <v>3213</v>
      </c>
      <c r="C27" s="8" t="s">
        <v>20</v>
      </c>
      <c r="D27" s="26">
        <v>7000</v>
      </c>
      <c r="E27" s="26">
        <v>0</v>
      </c>
      <c r="F27" s="26"/>
      <c r="G27" s="26"/>
      <c r="H27" s="26">
        <v>1500</v>
      </c>
      <c r="I27" s="26"/>
      <c r="J27" s="26"/>
      <c r="K27" s="26"/>
      <c r="L27" s="26">
        <f>SUM(D27:K27)</f>
        <v>8500</v>
      </c>
    </row>
    <row r="28" spans="1:12" x14ac:dyDescent="0.25">
      <c r="A28">
        <v>16</v>
      </c>
      <c r="B28" s="4">
        <v>3214</v>
      </c>
      <c r="C28" s="8" t="s">
        <v>21</v>
      </c>
      <c r="D28" s="26">
        <v>1600</v>
      </c>
      <c r="E28" s="26">
        <v>0</v>
      </c>
      <c r="F28" s="26"/>
      <c r="G28" s="26"/>
      <c r="H28" s="26"/>
      <c r="I28" s="26"/>
      <c r="J28" s="26"/>
      <c r="K28" s="26"/>
      <c r="L28" s="26">
        <f>SUM(D28:K28)</f>
        <v>1600</v>
      </c>
    </row>
    <row r="29" spans="1:12" x14ac:dyDescent="0.25">
      <c r="B29" s="4"/>
      <c r="C29" s="8"/>
      <c r="D29" s="26"/>
      <c r="E29" s="26"/>
      <c r="F29" s="26"/>
      <c r="G29" s="26"/>
      <c r="H29" s="26"/>
      <c r="I29" s="26"/>
      <c r="J29" s="26"/>
      <c r="K29" s="26"/>
      <c r="L29" s="26"/>
    </row>
    <row r="30" spans="1:12" x14ac:dyDescent="0.25">
      <c r="A30">
        <v>17</v>
      </c>
      <c r="B30" s="5">
        <v>322</v>
      </c>
      <c r="C30" s="7" t="s">
        <v>22</v>
      </c>
      <c r="D30" s="25">
        <f>SUM(D31:D36)</f>
        <v>371668.91000000003</v>
      </c>
      <c r="E30" s="25">
        <f t="shared" ref="E30:J30" si="11">SUM(E31:E36)</f>
        <v>2000</v>
      </c>
      <c r="F30" s="25">
        <f t="shared" si="11"/>
        <v>0</v>
      </c>
      <c r="G30" s="25">
        <f t="shared" si="11"/>
        <v>0</v>
      </c>
      <c r="H30" s="25">
        <f t="shared" si="11"/>
        <v>604116.44999999995</v>
      </c>
      <c r="I30" s="25">
        <f t="shared" si="11"/>
        <v>0</v>
      </c>
      <c r="J30" s="25">
        <f t="shared" si="11"/>
        <v>0</v>
      </c>
      <c r="K30" s="25">
        <f>SUM(K31:K36)</f>
        <v>0</v>
      </c>
      <c r="L30" s="25">
        <f t="shared" ref="L30" si="12">SUM(L31:L36)</f>
        <v>977785.36</v>
      </c>
    </row>
    <row r="31" spans="1:12" x14ac:dyDescent="0.25">
      <c r="A31">
        <v>18</v>
      </c>
      <c r="B31" s="4">
        <v>3221</v>
      </c>
      <c r="C31" s="8" t="s">
        <v>23</v>
      </c>
      <c r="D31" s="26">
        <v>99168.91</v>
      </c>
      <c r="E31" s="26">
        <v>2000</v>
      </c>
      <c r="F31" s="26"/>
      <c r="G31" s="26">
        <v>0</v>
      </c>
      <c r="H31" s="26">
        <v>13116.45</v>
      </c>
      <c r="I31" s="26"/>
      <c r="J31" s="26"/>
      <c r="K31" s="26"/>
      <c r="L31" s="26">
        <f t="shared" ref="L31:L36" si="13">SUM(D31:K31)</f>
        <v>114285.36</v>
      </c>
    </row>
    <row r="32" spans="1:12" x14ac:dyDescent="0.25">
      <c r="A32">
        <v>19</v>
      </c>
      <c r="B32" s="4">
        <v>3222</v>
      </c>
      <c r="C32" s="8" t="s">
        <v>24</v>
      </c>
      <c r="D32" s="26">
        <v>1500</v>
      </c>
      <c r="E32" s="26"/>
      <c r="F32" s="26"/>
      <c r="G32" s="26"/>
      <c r="H32" s="26">
        <v>585000</v>
      </c>
      <c r="I32" s="26"/>
      <c r="J32" s="26"/>
      <c r="K32" s="26"/>
      <c r="L32" s="26">
        <f t="shared" si="13"/>
        <v>586500</v>
      </c>
    </row>
    <row r="33" spans="1:12" x14ac:dyDescent="0.25">
      <c r="A33">
        <v>20</v>
      </c>
      <c r="B33" s="4">
        <v>3223</v>
      </c>
      <c r="C33" s="8" t="s">
        <v>25</v>
      </c>
      <c r="D33" s="26">
        <v>246000</v>
      </c>
      <c r="E33" s="26">
        <v>0</v>
      </c>
      <c r="F33" s="26"/>
      <c r="G33" s="26"/>
      <c r="H33" s="26">
        <v>0</v>
      </c>
      <c r="I33" s="26"/>
      <c r="J33" s="26"/>
      <c r="K33" s="26"/>
      <c r="L33" s="26">
        <f t="shared" si="13"/>
        <v>246000</v>
      </c>
    </row>
    <row r="34" spans="1:12" x14ac:dyDescent="0.25">
      <c r="A34">
        <v>21</v>
      </c>
      <c r="B34" s="4">
        <v>3224</v>
      </c>
      <c r="C34" s="8" t="s">
        <v>26</v>
      </c>
      <c r="D34" s="26">
        <v>20000</v>
      </c>
      <c r="E34" s="26">
        <v>0</v>
      </c>
      <c r="F34" s="26"/>
      <c r="G34" s="26"/>
      <c r="H34" s="26"/>
      <c r="I34" s="26"/>
      <c r="J34" s="26"/>
      <c r="K34" s="26"/>
      <c r="L34" s="26">
        <f t="shared" si="13"/>
        <v>20000</v>
      </c>
    </row>
    <row r="35" spans="1:12" x14ac:dyDescent="0.25">
      <c r="A35">
        <v>22</v>
      </c>
      <c r="B35" s="4">
        <v>3225</v>
      </c>
      <c r="C35" s="8" t="s">
        <v>27</v>
      </c>
      <c r="D35" s="26">
        <v>3000</v>
      </c>
      <c r="E35" s="26">
        <v>0</v>
      </c>
      <c r="F35" s="26"/>
      <c r="G35" s="26"/>
      <c r="H35" s="26">
        <v>6000</v>
      </c>
      <c r="I35" s="26"/>
      <c r="J35" s="26"/>
      <c r="K35" s="26"/>
      <c r="L35" s="26">
        <f t="shared" si="13"/>
        <v>9000</v>
      </c>
    </row>
    <row r="36" spans="1:12" x14ac:dyDescent="0.25">
      <c r="A36">
        <v>23</v>
      </c>
      <c r="B36" s="4">
        <v>3227</v>
      </c>
      <c r="C36" s="8" t="s">
        <v>28</v>
      </c>
      <c r="D36" s="26">
        <v>2000</v>
      </c>
      <c r="E36" s="26">
        <v>0</v>
      </c>
      <c r="F36" s="26"/>
      <c r="G36" s="26"/>
      <c r="H36" s="26"/>
      <c r="I36" s="26"/>
      <c r="J36" s="26"/>
      <c r="K36" s="26"/>
      <c r="L36" s="26">
        <f t="shared" si="13"/>
        <v>2000</v>
      </c>
    </row>
    <row r="37" spans="1:12" x14ac:dyDescent="0.25">
      <c r="B37" s="4"/>
      <c r="C37" s="8"/>
      <c r="D37" s="26"/>
      <c r="E37" s="26"/>
      <c r="F37" s="26"/>
      <c r="G37" s="26"/>
      <c r="H37" s="26"/>
      <c r="I37" s="26"/>
      <c r="J37" s="26"/>
      <c r="K37" s="26"/>
      <c r="L37" s="26"/>
    </row>
    <row r="38" spans="1:12" x14ac:dyDescent="0.25">
      <c r="A38">
        <v>24</v>
      </c>
      <c r="B38" s="5">
        <v>323</v>
      </c>
      <c r="C38" s="7" t="s">
        <v>29</v>
      </c>
      <c r="D38" s="25">
        <f>SUM(D39:D47)</f>
        <v>252126.03000000003</v>
      </c>
      <c r="E38" s="25">
        <f t="shared" ref="E38:K38" si="14">SUM(E39:E47)</f>
        <v>12645</v>
      </c>
      <c r="F38" s="25">
        <f t="shared" si="14"/>
        <v>7200</v>
      </c>
      <c r="G38" s="25">
        <f t="shared" si="14"/>
        <v>0</v>
      </c>
      <c r="H38" s="25">
        <f t="shared" si="14"/>
        <v>31500</v>
      </c>
      <c r="I38" s="25">
        <f t="shared" si="14"/>
        <v>0</v>
      </c>
      <c r="J38" s="25">
        <f t="shared" si="14"/>
        <v>0</v>
      </c>
      <c r="K38" s="25">
        <f t="shared" si="14"/>
        <v>0</v>
      </c>
      <c r="L38" s="25">
        <f>SUM(L39:L47)</f>
        <v>303471.03000000003</v>
      </c>
    </row>
    <row r="39" spans="1:12" x14ac:dyDescent="0.25">
      <c r="A39">
        <v>25</v>
      </c>
      <c r="B39" s="4">
        <v>3231</v>
      </c>
      <c r="C39" s="8" t="s">
        <v>30</v>
      </c>
      <c r="D39" s="26">
        <v>84000</v>
      </c>
      <c r="E39" s="26">
        <v>0</v>
      </c>
      <c r="F39" s="26">
        <v>3000</v>
      </c>
      <c r="G39" s="26"/>
      <c r="H39" s="26">
        <v>20000</v>
      </c>
      <c r="I39" s="26"/>
      <c r="J39" s="26">
        <v>0</v>
      </c>
      <c r="K39" s="26"/>
      <c r="L39" s="26">
        <f t="shared" ref="L39:L48" si="15">SUM(D39:K39)</f>
        <v>107000</v>
      </c>
    </row>
    <row r="40" spans="1:12" x14ac:dyDescent="0.25">
      <c r="A40">
        <v>26</v>
      </c>
      <c r="B40" s="4">
        <v>3232</v>
      </c>
      <c r="C40" s="8" t="s">
        <v>31</v>
      </c>
      <c r="D40" s="26">
        <v>37946</v>
      </c>
      <c r="E40" s="26">
        <v>0</v>
      </c>
      <c r="F40" s="26"/>
      <c r="G40" s="26"/>
      <c r="H40" s="26">
        <v>5000</v>
      </c>
      <c r="I40" s="26"/>
      <c r="J40" s="26"/>
      <c r="K40" s="26"/>
      <c r="L40" s="26">
        <f t="shared" si="15"/>
        <v>42946</v>
      </c>
    </row>
    <row r="41" spans="1:12" x14ac:dyDescent="0.25">
      <c r="A41">
        <v>27</v>
      </c>
      <c r="B41" s="4">
        <v>3233</v>
      </c>
      <c r="C41" s="8" t="s">
        <v>32</v>
      </c>
      <c r="D41" s="26"/>
      <c r="E41" s="26"/>
      <c r="F41" s="26"/>
      <c r="G41" s="26"/>
      <c r="H41" s="26">
        <v>0</v>
      </c>
      <c r="I41" s="26"/>
      <c r="J41" s="26"/>
      <c r="K41" s="26"/>
      <c r="L41" s="26">
        <f t="shared" si="15"/>
        <v>0</v>
      </c>
    </row>
    <row r="42" spans="1:12" x14ac:dyDescent="0.25">
      <c r="A42">
        <v>28</v>
      </c>
      <c r="B42" s="4">
        <v>3234</v>
      </c>
      <c r="C42" s="8" t="s">
        <v>33</v>
      </c>
      <c r="D42" s="26">
        <v>76062.210000000006</v>
      </c>
      <c r="E42" s="26">
        <v>0</v>
      </c>
      <c r="F42" s="26"/>
      <c r="G42" s="26"/>
      <c r="H42" s="26">
        <v>0</v>
      </c>
      <c r="I42" s="26"/>
      <c r="J42" s="26"/>
      <c r="K42" s="26"/>
      <c r="L42" s="26">
        <f t="shared" si="15"/>
        <v>76062.210000000006</v>
      </c>
    </row>
    <row r="43" spans="1:12" x14ac:dyDescent="0.25">
      <c r="A43">
        <v>29</v>
      </c>
      <c r="B43" s="4">
        <v>3235</v>
      </c>
      <c r="C43" s="8" t="s">
        <v>34</v>
      </c>
      <c r="D43" s="26"/>
      <c r="E43" s="27"/>
      <c r="F43" s="27"/>
      <c r="G43" s="27"/>
      <c r="H43" s="27">
        <v>0</v>
      </c>
      <c r="I43" s="27"/>
      <c r="J43" s="27"/>
      <c r="K43" s="27"/>
      <c r="L43" s="26">
        <f t="shared" si="15"/>
        <v>0</v>
      </c>
    </row>
    <row r="44" spans="1:12" x14ac:dyDescent="0.25">
      <c r="A44">
        <v>30</v>
      </c>
      <c r="B44" s="4">
        <v>3236</v>
      </c>
      <c r="C44" s="8" t="s">
        <v>35</v>
      </c>
      <c r="D44" s="26">
        <v>10000</v>
      </c>
      <c r="E44" s="26">
        <v>0</v>
      </c>
      <c r="F44" s="26"/>
      <c r="G44" s="26"/>
      <c r="H44" s="26">
        <v>6500</v>
      </c>
      <c r="I44" s="26"/>
      <c r="J44" s="26"/>
      <c r="K44" s="26"/>
      <c r="L44" s="26">
        <f t="shared" si="15"/>
        <v>16500</v>
      </c>
    </row>
    <row r="45" spans="1:12" x14ac:dyDescent="0.25">
      <c r="A45">
        <v>31</v>
      </c>
      <c r="B45" s="4">
        <v>3237</v>
      </c>
      <c r="C45" s="8" t="s">
        <v>36</v>
      </c>
      <c r="D45" s="26">
        <v>1855.1</v>
      </c>
      <c r="E45" s="26">
        <v>7645</v>
      </c>
      <c r="F45" s="26">
        <v>0</v>
      </c>
      <c r="G45" s="26"/>
      <c r="H45" s="26">
        <v>0</v>
      </c>
      <c r="I45" s="26"/>
      <c r="J45" s="26"/>
      <c r="K45" s="26">
        <v>0</v>
      </c>
      <c r="L45" s="26">
        <f t="shared" si="15"/>
        <v>9500.1</v>
      </c>
    </row>
    <row r="46" spans="1:12" x14ac:dyDescent="0.25">
      <c r="A46">
        <v>32</v>
      </c>
      <c r="B46" s="4">
        <v>3238</v>
      </c>
      <c r="C46" s="8" t="s">
        <v>37</v>
      </c>
      <c r="D46" s="26">
        <v>15262.72</v>
      </c>
      <c r="E46" s="26">
        <v>0</v>
      </c>
      <c r="F46" s="26"/>
      <c r="G46" s="26"/>
      <c r="H46" s="26">
        <v>0</v>
      </c>
      <c r="I46" s="26"/>
      <c r="J46" s="26"/>
      <c r="K46" s="26"/>
      <c r="L46" s="26">
        <f t="shared" si="15"/>
        <v>15262.72</v>
      </c>
    </row>
    <row r="47" spans="1:12" x14ac:dyDescent="0.25">
      <c r="A47">
        <v>33</v>
      </c>
      <c r="B47" s="4">
        <v>3239</v>
      </c>
      <c r="C47" s="8" t="s">
        <v>38</v>
      </c>
      <c r="D47" s="26">
        <v>27000</v>
      </c>
      <c r="E47" s="26">
        <v>5000</v>
      </c>
      <c r="F47" s="26">
        <v>4200</v>
      </c>
      <c r="G47" s="26"/>
      <c r="H47" s="26">
        <v>0</v>
      </c>
      <c r="I47" s="26"/>
      <c r="J47" s="26"/>
      <c r="K47" s="26"/>
      <c r="L47" s="26">
        <f t="shared" si="15"/>
        <v>36200</v>
      </c>
    </row>
    <row r="48" spans="1:12" x14ac:dyDescent="0.25">
      <c r="B48" s="4"/>
      <c r="C48" s="8"/>
      <c r="D48" s="26"/>
      <c r="E48" s="26"/>
      <c r="F48" s="26"/>
      <c r="G48" s="26"/>
      <c r="H48" s="26"/>
      <c r="I48" s="26"/>
      <c r="J48" s="26"/>
      <c r="K48" s="26"/>
      <c r="L48" s="26">
        <f t="shared" si="15"/>
        <v>0</v>
      </c>
    </row>
    <row r="49" spans="1:12" x14ac:dyDescent="0.25">
      <c r="A49">
        <v>34</v>
      </c>
      <c r="B49" s="5">
        <v>324</v>
      </c>
      <c r="C49" s="7" t="s">
        <v>39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1:12" x14ac:dyDescent="0.25">
      <c r="A50" s="31"/>
      <c r="B50" s="32">
        <v>3241</v>
      </c>
      <c r="C50" s="8" t="s">
        <v>136</v>
      </c>
      <c r="D50" s="33"/>
      <c r="E50" s="33"/>
      <c r="F50" s="33"/>
      <c r="G50" s="33"/>
      <c r="H50" s="33">
        <v>0</v>
      </c>
      <c r="I50" s="33"/>
      <c r="J50" s="33"/>
      <c r="K50" s="33"/>
      <c r="L50" s="33"/>
    </row>
    <row r="51" spans="1:12" x14ac:dyDescent="0.25">
      <c r="A51">
        <v>35</v>
      </c>
      <c r="B51" s="5">
        <v>329</v>
      </c>
      <c r="C51" s="18" t="s">
        <v>40</v>
      </c>
      <c r="D51" s="25">
        <f>SUM(D52:D57)</f>
        <v>11855.06</v>
      </c>
      <c r="E51" s="25">
        <f t="shared" ref="E51:I51" si="16">SUM(E52:E57)</f>
        <v>20400</v>
      </c>
      <c r="F51" s="25">
        <f t="shared" si="16"/>
        <v>0</v>
      </c>
      <c r="G51" s="25">
        <f t="shared" si="16"/>
        <v>0</v>
      </c>
      <c r="H51" s="25">
        <f t="shared" si="16"/>
        <v>0</v>
      </c>
      <c r="I51" s="25">
        <f t="shared" si="16"/>
        <v>0</v>
      </c>
      <c r="J51" s="25">
        <v>0</v>
      </c>
      <c r="K51" s="25">
        <v>0</v>
      </c>
      <c r="L51" s="25">
        <f t="shared" ref="L51" si="17">SUM(L52:L57)</f>
        <v>32255.059999999998</v>
      </c>
    </row>
    <row r="52" spans="1:12" x14ac:dyDescent="0.25">
      <c r="A52">
        <v>36</v>
      </c>
      <c r="B52" s="9">
        <v>3291</v>
      </c>
      <c r="C52" s="8" t="s">
        <v>47</v>
      </c>
      <c r="D52" s="26">
        <v>3202.99</v>
      </c>
      <c r="E52" s="26">
        <v>0</v>
      </c>
      <c r="F52" s="26"/>
      <c r="G52" s="26"/>
      <c r="H52" s="26"/>
      <c r="I52" s="26"/>
      <c r="J52" s="26"/>
      <c r="K52" s="26"/>
      <c r="L52" s="26">
        <f t="shared" ref="L52:L57" si="18">SUM(D52:K52)</f>
        <v>3202.99</v>
      </c>
    </row>
    <row r="53" spans="1:12" x14ac:dyDescent="0.25">
      <c r="A53">
        <v>37</v>
      </c>
      <c r="B53" s="9">
        <v>3292</v>
      </c>
      <c r="C53" s="8" t="s">
        <v>46</v>
      </c>
      <c r="D53" s="26">
        <v>3152.07</v>
      </c>
      <c r="E53" s="26">
        <v>0</v>
      </c>
      <c r="F53" s="26"/>
      <c r="G53" s="26"/>
      <c r="H53" s="26"/>
      <c r="I53" s="26"/>
      <c r="J53" s="26"/>
      <c r="K53" s="26"/>
      <c r="L53" s="26">
        <f t="shared" si="18"/>
        <v>3152.07</v>
      </c>
    </row>
    <row r="54" spans="1:12" x14ac:dyDescent="0.25">
      <c r="A54">
        <v>38</v>
      </c>
      <c r="B54" s="9">
        <v>3293</v>
      </c>
      <c r="C54" s="8" t="s">
        <v>45</v>
      </c>
      <c r="D54" s="26"/>
      <c r="E54" s="26">
        <v>0</v>
      </c>
      <c r="F54" s="26"/>
      <c r="G54" s="26"/>
      <c r="H54" s="26"/>
      <c r="I54" s="26"/>
      <c r="J54" s="26"/>
      <c r="K54" s="26"/>
      <c r="L54" s="26">
        <f t="shared" si="18"/>
        <v>0</v>
      </c>
    </row>
    <row r="55" spans="1:12" x14ac:dyDescent="0.25">
      <c r="A55">
        <v>39</v>
      </c>
      <c r="B55" s="9">
        <v>3294</v>
      </c>
      <c r="C55" s="8" t="s">
        <v>44</v>
      </c>
      <c r="D55" s="26">
        <v>0</v>
      </c>
      <c r="E55" s="26">
        <v>0</v>
      </c>
      <c r="F55" s="26"/>
      <c r="G55" s="26"/>
      <c r="H55" s="26"/>
      <c r="I55" s="26"/>
      <c r="J55" s="26"/>
      <c r="K55" s="26"/>
      <c r="L55" s="26">
        <f t="shared" si="18"/>
        <v>0</v>
      </c>
    </row>
    <row r="56" spans="1:12" x14ac:dyDescent="0.25">
      <c r="A56">
        <v>40</v>
      </c>
      <c r="B56" s="9">
        <v>3295</v>
      </c>
      <c r="C56" s="8" t="s">
        <v>43</v>
      </c>
      <c r="D56" s="26">
        <v>1500</v>
      </c>
      <c r="E56" s="26">
        <v>20400</v>
      </c>
      <c r="F56" s="26">
        <v>0</v>
      </c>
      <c r="G56" s="26"/>
      <c r="H56" s="26"/>
      <c r="I56" s="26"/>
      <c r="J56" s="26"/>
      <c r="K56" s="26"/>
      <c r="L56" s="26">
        <f t="shared" si="18"/>
        <v>21900</v>
      </c>
    </row>
    <row r="57" spans="1:12" x14ac:dyDescent="0.25">
      <c r="A57">
        <v>41</v>
      </c>
      <c r="B57" s="9">
        <v>3299</v>
      </c>
      <c r="C57" s="8" t="s">
        <v>42</v>
      </c>
      <c r="D57" s="26">
        <v>4000</v>
      </c>
      <c r="E57" s="26">
        <v>0</v>
      </c>
      <c r="F57" s="26">
        <v>0</v>
      </c>
      <c r="G57" s="26"/>
      <c r="H57" s="26"/>
      <c r="I57" s="26"/>
      <c r="J57" s="26"/>
      <c r="K57" s="26"/>
      <c r="L57" s="26">
        <f t="shared" si="18"/>
        <v>4000</v>
      </c>
    </row>
    <row r="58" spans="1:12" x14ac:dyDescent="0.25">
      <c r="B58" s="9"/>
      <c r="C58" s="8"/>
      <c r="D58" s="27"/>
      <c r="E58" s="27"/>
      <c r="F58" s="27"/>
      <c r="G58" s="27"/>
      <c r="H58" s="27"/>
      <c r="I58" s="27"/>
      <c r="J58" s="27"/>
      <c r="K58" s="27"/>
      <c r="L58" s="27"/>
    </row>
    <row r="59" spans="1:12" x14ac:dyDescent="0.25">
      <c r="A59">
        <v>42</v>
      </c>
      <c r="B59" s="10">
        <v>34</v>
      </c>
      <c r="C59" s="7" t="s">
        <v>48</v>
      </c>
      <c r="D59" s="25">
        <f>D61</f>
        <v>4750</v>
      </c>
      <c r="E59" s="25">
        <f t="shared" ref="E59:L59" si="19">E61</f>
        <v>0</v>
      </c>
      <c r="F59" s="25">
        <f t="shared" si="19"/>
        <v>0</v>
      </c>
      <c r="G59" s="25">
        <f t="shared" si="19"/>
        <v>20</v>
      </c>
      <c r="H59" s="25">
        <f t="shared" si="19"/>
        <v>0</v>
      </c>
      <c r="I59" s="25">
        <f t="shared" si="19"/>
        <v>0</v>
      </c>
      <c r="J59" s="25">
        <f t="shared" si="19"/>
        <v>0</v>
      </c>
      <c r="K59" s="25">
        <f t="shared" si="19"/>
        <v>0</v>
      </c>
      <c r="L59" s="25">
        <f t="shared" si="19"/>
        <v>4770</v>
      </c>
    </row>
    <row r="60" spans="1:12" x14ac:dyDescent="0.25">
      <c r="B60" s="10"/>
      <c r="C60" s="7"/>
      <c r="D60" s="25"/>
      <c r="E60" s="25"/>
      <c r="F60" s="25"/>
      <c r="G60" s="25"/>
      <c r="H60" s="25"/>
      <c r="I60" s="25"/>
      <c r="J60" s="25"/>
      <c r="K60" s="26"/>
      <c r="L60" s="26"/>
    </row>
    <row r="61" spans="1:12" x14ac:dyDescent="0.25">
      <c r="A61">
        <v>43</v>
      </c>
      <c r="B61" s="10">
        <v>343</v>
      </c>
      <c r="C61" s="7" t="s">
        <v>49</v>
      </c>
      <c r="D61" s="25">
        <f>SUM(D62:D64)</f>
        <v>4750</v>
      </c>
      <c r="E61" s="25">
        <f t="shared" ref="E61:J61" si="20">SUM(E62:E64)</f>
        <v>0</v>
      </c>
      <c r="F61" s="25">
        <f t="shared" si="20"/>
        <v>0</v>
      </c>
      <c r="G61" s="25">
        <f t="shared" si="20"/>
        <v>20</v>
      </c>
      <c r="H61" s="25">
        <f t="shared" si="20"/>
        <v>0</v>
      </c>
      <c r="I61" s="25">
        <f t="shared" si="20"/>
        <v>0</v>
      </c>
      <c r="J61" s="25">
        <f t="shared" si="20"/>
        <v>0</v>
      </c>
      <c r="K61" s="25">
        <f>SUM(K62:K64)</f>
        <v>0</v>
      </c>
      <c r="L61" s="25">
        <f t="shared" ref="L61" si="21">SUM(L62:L64)</f>
        <v>4770</v>
      </c>
    </row>
    <row r="62" spans="1:12" x14ac:dyDescent="0.25">
      <c r="A62">
        <v>44</v>
      </c>
      <c r="B62" s="9">
        <v>3431</v>
      </c>
      <c r="C62" s="8" t="s">
        <v>50</v>
      </c>
      <c r="D62" s="26">
        <v>4750</v>
      </c>
      <c r="E62" s="26">
        <v>0</v>
      </c>
      <c r="F62" s="26"/>
      <c r="G62" s="26"/>
      <c r="H62" s="26"/>
      <c r="I62" s="26"/>
      <c r="J62" s="26"/>
      <c r="K62" s="26"/>
      <c r="L62" s="26">
        <f>SUM(D62:K62)</f>
        <v>4750</v>
      </c>
    </row>
    <row r="63" spans="1:12" x14ac:dyDescent="0.25">
      <c r="A63">
        <v>45</v>
      </c>
      <c r="B63" s="9">
        <v>3433</v>
      </c>
      <c r="C63" s="8" t="s">
        <v>51</v>
      </c>
      <c r="D63" s="26"/>
      <c r="E63" s="26"/>
      <c r="F63" s="26"/>
      <c r="G63" s="26">
        <v>20</v>
      </c>
      <c r="H63" s="26"/>
      <c r="I63" s="26"/>
      <c r="J63" s="26"/>
      <c r="K63" s="26"/>
      <c r="L63" s="26">
        <f>SUM(D63:K63)</f>
        <v>20</v>
      </c>
    </row>
    <row r="64" spans="1:12" x14ac:dyDescent="0.25">
      <c r="A64">
        <v>46</v>
      </c>
      <c r="B64" s="9">
        <v>3434</v>
      </c>
      <c r="C64" s="8" t="s">
        <v>52</v>
      </c>
      <c r="D64" s="26"/>
      <c r="E64" s="26"/>
      <c r="F64" s="26"/>
      <c r="G64" s="26"/>
      <c r="H64" s="26"/>
      <c r="I64" s="26"/>
      <c r="J64" s="26"/>
      <c r="K64" s="26"/>
      <c r="L64" s="26">
        <f>SUM(D64:K64)</f>
        <v>0</v>
      </c>
    </row>
    <row r="65" spans="1:12" x14ac:dyDescent="0.25">
      <c r="B65" s="9"/>
      <c r="C65" s="8"/>
      <c r="D65" s="27"/>
      <c r="E65" s="26"/>
      <c r="F65" s="26"/>
      <c r="G65" s="26"/>
      <c r="H65" s="26"/>
      <c r="I65" s="26"/>
      <c r="J65" s="26"/>
      <c r="K65" s="26"/>
      <c r="L65" s="26">
        <f>SUM(D65:K65)</f>
        <v>0</v>
      </c>
    </row>
    <row r="66" spans="1:12" x14ac:dyDescent="0.25">
      <c r="B66" s="10">
        <v>37</v>
      </c>
      <c r="C66" s="7" t="s">
        <v>53</v>
      </c>
      <c r="D66" s="25">
        <f>D67</f>
        <v>0</v>
      </c>
      <c r="E66" s="25">
        <f t="shared" ref="E66:L66" si="22">E67</f>
        <v>160000</v>
      </c>
      <c r="F66" s="25">
        <f t="shared" si="22"/>
        <v>0</v>
      </c>
      <c r="G66" s="25">
        <f t="shared" si="22"/>
        <v>0</v>
      </c>
      <c r="H66" s="25">
        <f t="shared" si="22"/>
        <v>0</v>
      </c>
      <c r="I66" s="25">
        <f t="shared" si="22"/>
        <v>0</v>
      </c>
      <c r="J66" s="25">
        <f t="shared" si="22"/>
        <v>0</v>
      </c>
      <c r="K66" s="25">
        <f t="shared" si="22"/>
        <v>0</v>
      </c>
      <c r="L66" s="25">
        <f t="shared" si="22"/>
        <v>160000</v>
      </c>
    </row>
    <row r="67" spans="1:12" x14ac:dyDescent="0.25">
      <c r="A67">
        <v>47</v>
      </c>
      <c r="B67" s="10">
        <v>372</v>
      </c>
      <c r="C67" s="7" t="s">
        <v>81</v>
      </c>
      <c r="D67" s="25">
        <f>D68</f>
        <v>0</v>
      </c>
      <c r="E67" s="25">
        <f t="shared" ref="E67:L67" si="23">E68</f>
        <v>160000</v>
      </c>
      <c r="F67" s="25">
        <f t="shared" si="23"/>
        <v>0</v>
      </c>
      <c r="G67" s="25">
        <f t="shared" si="23"/>
        <v>0</v>
      </c>
      <c r="H67" s="25">
        <f t="shared" si="23"/>
        <v>0</v>
      </c>
      <c r="I67" s="25">
        <f t="shared" si="23"/>
        <v>0</v>
      </c>
      <c r="J67" s="25">
        <f t="shared" si="23"/>
        <v>0</v>
      </c>
      <c r="K67" s="25">
        <f t="shared" si="23"/>
        <v>0</v>
      </c>
      <c r="L67" s="25">
        <f t="shared" si="23"/>
        <v>160000</v>
      </c>
    </row>
    <row r="68" spans="1:12" x14ac:dyDescent="0.25">
      <c r="A68">
        <v>48</v>
      </c>
      <c r="B68" s="9">
        <v>3721</v>
      </c>
      <c r="C68" s="8" t="s">
        <v>54</v>
      </c>
      <c r="D68" s="26">
        <v>0</v>
      </c>
      <c r="E68" s="26">
        <v>160000</v>
      </c>
      <c r="F68" s="26"/>
      <c r="G68" s="26"/>
      <c r="H68" s="26"/>
      <c r="I68" s="26"/>
      <c r="J68" s="26"/>
      <c r="K68" s="26"/>
      <c r="L68" s="26">
        <f>SUM(D67:K67)</f>
        <v>160000</v>
      </c>
    </row>
    <row r="69" spans="1:12" x14ac:dyDescent="0.25">
      <c r="B69" s="9"/>
      <c r="C69" s="8"/>
      <c r="D69" s="27"/>
      <c r="E69" s="26"/>
      <c r="F69" s="26"/>
      <c r="G69" s="26"/>
      <c r="H69" s="26"/>
      <c r="I69" s="26"/>
      <c r="J69" s="26"/>
      <c r="K69" s="26"/>
      <c r="L69" s="26">
        <f>SUM(D68:K68)</f>
        <v>160000</v>
      </c>
    </row>
    <row r="70" spans="1:12" x14ac:dyDescent="0.25">
      <c r="A70" s="34">
        <v>49</v>
      </c>
      <c r="B70" s="35">
        <v>38</v>
      </c>
      <c r="C70" s="18" t="s">
        <v>57</v>
      </c>
      <c r="D70" s="28">
        <f>D50</f>
        <v>0</v>
      </c>
      <c r="E70" s="28">
        <f t="shared" ref="E70:J70" si="24">E50</f>
        <v>0</v>
      </c>
      <c r="F70" s="28">
        <f t="shared" si="24"/>
        <v>0</v>
      </c>
      <c r="G70" s="28">
        <f t="shared" si="24"/>
        <v>0</v>
      </c>
      <c r="H70" s="28">
        <v>0</v>
      </c>
      <c r="I70" s="28">
        <f t="shared" si="24"/>
        <v>0</v>
      </c>
      <c r="J70" s="28">
        <f t="shared" si="24"/>
        <v>0</v>
      </c>
      <c r="K70" s="28">
        <v>0</v>
      </c>
      <c r="L70" s="28">
        <v>0</v>
      </c>
    </row>
    <row r="71" spans="1:12" x14ac:dyDescent="0.25">
      <c r="A71" s="34">
        <v>50</v>
      </c>
      <c r="B71" s="35">
        <v>385</v>
      </c>
      <c r="C71" s="18" t="s">
        <v>56</v>
      </c>
      <c r="D71" s="28">
        <f>D72</f>
        <v>0</v>
      </c>
      <c r="E71" s="28">
        <f t="shared" ref="E71:J71" si="25">E72</f>
        <v>0</v>
      </c>
      <c r="F71" s="28">
        <f t="shared" si="25"/>
        <v>0</v>
      </c>
      <c r="G71" s="28">
        <f t="shared" si="25"/>
        <v>0</v>
      </c>
      <c r="H71" s="28">
        <f t="shared" si="25"/>
        <v>0</v>
      </c>
      <c r="I71" s="28">
        <f t="shared" si="25"/>
        <v>0</v>
      </c>
      <c r="J71" s="28">
        <f t="shared" si="25"/>
        <v>0</v>
      </c>
      <c r="K71" s="28">
        <v>0</v>
      </c>
      <c r="L71" s="28">
        <v>0</v>
      </c>
    </row>
    <row r="72" spans="1:12" x14ac:dyDescent="0.25">
      <c r="A72" s="34">
        <v>51</v>
      </c>
      <c r="B72" s="36">
        <v>3859</v>
      </c>
      <c r="C72" s="34" t="s">
        <v>55</v>
      </c>
      <c r="D72" s="33"/>
      <c r="E72" s="33"/>
      <c r="F72" s="33"/>
      <c r="G72" s="33"/>
      <c r="H72" s="33"/>
      <c r="I72" s="33"/>
      <c r="J72" s="33"/>
      <c r="K72" s="33"/>
      <c r="L72" s="33">
        <f>SUM(D72:K72)</f>
        <v>0</v>
      </c>
    </row>
    <row r="73" spans="1:12" x14ac:dyDescent="0.25">
      <c r="A73" s="34">
        <v>52</v>
      </c>
      <c r="B73" s="34"/>
      <c r="C73" s="34"/>
      <c r="D73" s="33"/>
      <c r="E73" s="33"/>
      <c r="F73" s="33"/>
      <c r="G73" s="33"/>
      <c r="H73" s="33"/>
      <c r="I73" s="33"/>
      <c r="J73" s="33"/>
      <c r="K73" s="33"/>
      <c r="L73" s="33"/>
    </row>
    <row r="74" spans="1:12" x14ac:dyDescent="0.25">
      <c r="A74" s="34">
        <v>53</v>
      </c>
      <c r="B74" s="13">
        <v>4</v>
      </c>
      <c r="C74" s="18" t="s">
        <v>58</v>
      </c>
      <c r="D74" s="28">
        <f>D75+D80+D100+D103</f>
        <v>0</v>
      </c>
      <c r="E74" s="28">
        <f t="shared" ref="E74:L74" si="26">E75+E80+E100+E103</f>
        <v>80000</v>
      </c>
      <c r="F74" s="28">
        <f t="shared" si="26"/>
        <v>0</v>
      </c>
      <c r="G74" s="28">
        <f t="shared" si="26"/>
        <v>40</v>
      </c>
      <c r="H74" s="28">
        <f t="shared" si="26"/>
        <v>0</v>
      </c>
      <c r="I74" s="28">
        <f t="shared" si="26"/>
        <v>2000</v>
      </c>
      <c r="J74" s="28">
        <f t="shared" si="26"/>
        <v>550</v>
      </c>
      <c r="K74" s="28">
        <f t="shared" si="26"/>
        <v>0</v>
      </c>
      <c r="L74" s="28">
        <f t="shared" si="26"/>
        <v>82590</v>
      </c>
    </row>
    <row r="75" spans="1:12" x14ac:dyDescent="0.25">
      <c r="A75" s="34">
        <v>54</v>
      </c>
      <c r="B75" s="13">
        <v>41</v>
      </c>
      <c r="C75" s="18" t="s">
        <v>59</v>
      </c>
      <c r="D75" s="28"/>
      <c r="E75" s="28"/>
      <c r="F75" s="28"/>
      <c r="G75" s="28"/>
      <c r="H75" s="28"/>
      <c r="I75" s="28"/>
      <c r="J75" s="33"/>
      <c r="K75" s="33"/>
      <c r="L75" s="33"/>
    </row>
    <row r="76" spans="1:12" x14ac:dyDescent="0.25">
      <c r="A76" s="34">
        <v>55</v>
      </c>
      <c r="B76" s="13">
        <v>412</v>
      </c>
      <c r="C76" s="18" t="s">
        <v>60</v>
      </c>
      <c r="D76" s="28">
        <f>SUM(D77:D78)</f>
        <v>0</v>
      </c>
      <c r="E76" s="28">
        <f t="shared" ref="E76:J76" si="27">SUM(E77:E78)</f>
        <v>0</v>
      </c>
      <c r="F76" s="28">
        <f t="shared" si="27"/>
        <v>0</v>
      </c>
      <c r="G76" s="28">
        <f t="shared" si="27"/>
        <v>0</v>
      </c>
      <c r="H76" s="28">
        <f t="shared" si="27"/>
        <v>0</v>
      </c>
      <c r="I76" s="28">
        <f t="shared" si="27"/>
        <v>0</v>
      </c>
      <c r="J76" s="28">
        <f t="shared" si="27"/>
        <v>0</v>
      </c>
      <c r="K76" s="28">
        <f>SUM(K77:K78)</f>
        <v>0</v>
      </c>
      <c r="L76" s="28">
        <f t="shared" ref="L76" si="28">SUM(L77:L78)</f>
        <v>0</v>
      </c>
    </row>
    <row r="77" spans="1:12" x14ac:dyDescent="0.25">
      <c r="A77" s="37">
        <v>56</v>
      </c>
      <c r="B77" s="34">
        <v>4124</v>
      </c>
      <c r="C77" s="34" t="s">
        <v>61</v>
      </c>
      <c r="D77" s="33"/>
      <c r="E77" s="33"/>
      <c r="F77" s="33"/>
      <c r="G77" s="33"/>
      <c r="H77" s="33"/>
      <c r="I77" s="33"/>
      <c r="J77" s="33"/>
      <c r="K77" s="33"/>
      <c r="L77" s="33">
        <f>SUM(D77:K77)</f>
        <v>0</v>
      </c>
    </row>
    <row r="78" spans="1:12" x14ac:dyDescent="0.25">
      <c r="A78" s="37">
        <v>57</v>
      </c>
      <c r="B78" s="34">
        <v>4126</v>
      </c>
      <c r="C78" s="34" t="s">
        <v>62</v>
      </c>
      <c r="D78" s="33"/>
      <c r="E78" s="33"/>
      <c r="F78" s="33"/>
      <c r="G78" s="33"/>
      <c r="H78" s="33"/>
      <c r="I78" s="33"/>
      <c r="J78" s="33"/>
      <c r="K78" s="33"/>
      <c r="L78" s="33">
        <f>SUM(D78:K78)</f>
        <v>0</v>
      </c>
    </row>
    <row r="79" spans="1:12" x14ac:dyDescent="0.25">
      <c r="A79" s="37"/>
      <c r="B79" s="34"/>
      <c r="C79" s="34"/>
      <c r="D79" s="33"/>
      <c r="E79" s="33"/>
      <c r="F79" s="33"/>
      <c r="G79" s="33"/>
      <c r="H79" s="33"/>
      <c r="I79" s="33"/>
      <c r="J79" s="33"/>
      <c r="K79" s="33"/>
      <c r="L79" s="33">
        <f>SUM(D78:K78)</f>
        <v>0</v>
      </c>
    </row>
    <row r="80" spans="1:12" x14ac:dyDescent="0.25">
      <c r="A80" s="11">
        <v>58</v>
      </c>
      <c r="B80" s="13">
        <v>42</v>
      </c>
      <c r="C80" s="14" t="s">
        <v>63</v>
      </c>
      <c r="D80" s="28">
        <f>D81+D89+D92+D95+D97</f>
        <v>0</v>
      </c>
      <c r="E80" s="28">
        <f t="shared" ref="E80:K80" si="29">E81+E89+E92+E95+E97</f>
        <v>80000</v>
      </c>
      <c r="F80" s="28">
        <f t="shared" si="29"/>
        <v>0</v>
      </c>
      <c r="G80" s="28">
        <f t="shared" si="29"/>
        <v>40</v>
      </c>
      <c r="H80" s="28">
        <f t="shared" si="29"/>
        <v>0</v>
      </c>
      <c r="I80" s="28">
        <f t="shared" si="29"/>
        <v>2000</v>
      </c>
      <c r="J80" s="28">
        <f t="shared" si="29"/>
        <v>550</v>
      </c>
      <c r="K80" s="28">
        <f t="shared" si="29"/>
        <v>0</v>
      </c>
      <c r="L80" s="28">
        <f t="shared" ref="L80:L88" si="30">SUM(D80:K80)</f>
        <v>82590</v>
      </c>
    </row>
    <row r="81" spans="1:16" x14ac:dyDescent="0.25">
      <c r="A81">
        <v>59</v>
      </c>
      <c r="B81" s="12">
        <v>422</v>
      </c>
      <c r="C81" s="7" t="s">
        <v>64</v>
      </c>
      <c r="D81" s="25">
        <f>SUM(D82:D88)</f>
        <v>0</v>
      </c>
      <c r="E81" s="25">
        <f t="shared" ref="E81:K81" si="31">SUM(E82:E88)</f>
        <v>0</v>
      </c>
      <c r="F81" s="25">
        <f t="shared" si="31"/>
        <v>0</v>
      </c>
      <c r="G81" s="25">
        <f t="shared" si="31"/>
        <v>0</v>
      </c>
      <c r="H81" s="25">
        <f t="shared" si="31"/>
        <v>0</v>
      </c>
      <c r="I81" s="25">
        <f t="shared" si="31"/>
        <v>2000</v>
      </c>
      <c r="J81" s="25">
        <f t="shared" si="31"/>
        <v>0</v>
      </c>
      <c r="K81" s="25">
        <f t="shared" si="31"/>
        <v>0</v>
      </c>
      <c r="L81" s="25">
        <f t="shared" si="30"/>
        <v>2000</v>
      </c>
    </row>
    <row r="82" spans="1:16" x14ac:dyDescent="0.25">
      <c r="A82">
        <v>60</v>
      </c>
      <c r="B82" s="8">
        <v>4221</v>
      </c>
      <c r="C82" s="8" t="s">
        <v>65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/>
      <c r="J82" s="26"/>
      <c r="K82" s="26"/>
      <c r="L82" s="25">
        <f t="shared" si="30"/>
        <v>0</v>
      </c>
    </row>
    <row r="83" spans="1:16" x14ac:dyDescent="0.25">
      <c r="A83" s="6"/>
      <c r="B83" s="8">
        <v>4222</v>
      </c>
      <c r="C83" s="8" t="s">
        <v>66</v>
      </c>
      <c r="D83" s="26"/>
      <c r="E83" s="26"/>
      <c r="F83" s="26"/>
      <c r="G83" s="26"/>
      <c r="H83" s="26">
        <v>0</v>
      </c>
      <c r="I83" s="26">
        <v>2000</v>
      </c>
      <c r="J83" s="26"/>
      <c r="K83" s="26"/>
      <c r="L83" s="25">
        <f t="shared" si="30"/>
        <v>2000</v>
      </c>
    </row>
    <row r="84" spans="1:16" x14ac:dyDescent="0.25">
      <c r="A84" s="6"/>
      <c r="B84" s="8">
        <v>4223</v>
      </c>
      <c r="C84" s="8" t="s">
        <v>67</v>
      </c>
      <c r="D84" s="26"/>
      <c r="E84" s="26"/>
      <c r="F84" s="26"/>
      <c r="G84" s="26"/>
      <c r="H84" s="26"/>
      <c r="I84" s="26"/>
      <c r="J84" s="26"/>
      <c r="K84" s="26"/>
      <c r="L84" s="25">
        <f t="shared" si="30"/>
        <v>0</v>
      </c>
    </row>
    <row r="85" spans="1:16" x14ac:dyDescent="0.25">
      <c r="A85" s="8"/>
      <c r="B85" s="8">
        <v>4225</v>
      </c>
      <c r="C85" s="8" t="s">
        <v>68</v>
      </c>
      <c r="D85" s="26"/>
      <c r="E85" s="26"/>
      <c r="F85" s="26"/>
      <c r="G85" s="26"/>
      <c r="H85" s="26"/>
      <c r="I85" s="26"/>
      <c r="J85" s="26"/>
      <c r="K85" s="26"/>
      <c r="L85" s="25">
        <f t="shared" si="30"/>
        <v>0</v>
      </c>
    </row>
    <row r="86" spans="1:16" x14ac:dyDescent="0.25">
      <c r="A86" s="8"/>
      <c r="B86" s="8">
        <v>4226</v>
      </c>
      <c r="C86" s="8" t="s">
        <v>69</v>
      </c>
      <c r="D86" s="26"/>
      <c r="E86" s="26"/>
      <c r="F86" s="26"/>
      <c r="G86" s="26"/>
      <c r="H86" s="26"/>
      <c r="I86" s="26"/>
      <c r="J86" s="26"/>
      <c r="K86" s="26"/>
      <c r="L86" s="25">
        <f t="shared" si="30"/>
        <v>0</v>
      </c>
    </row>
    <row r="87" spans="1:16" x14ac:dyDescent="0.25">
      <c r="A87" s="8"/>
      <c r="B87" s="8">
        <v>4227</v>
      </c>
      <c r="C87" s="8" t="s">
        <v>70</v>
      </c>
      <c r="D87" s="26"/>
      <c r="E87" s="26"/>
      <c r="F87" s="26"/>
      <c r="G87" s="26"/>
      <c r="H87" s="26"/>
      <c r="I87" s="26"/>
      <c r="J87" s="26"/>
      <c r="K87" s="26"/>
      <c r="L87" s="25">
        <f t="shared" si="30"/>
        <v>0</v>
      </c>
    </row>
    <row r="88" spans="1:16" x14ac:dyDescent="0.25">
      <c r="A88" s="8"/>
      <c r="B88" s="8"/>
      <c r="C88" s="8"/>
      <c r="D88" s="26"/>
      <c r="E88" s="26"/>
      <c r="F88" s="26"/>
      <c r="G88" s="26"/>
      <c r="H88" s="26"/>
      <c r="I88" s="26"/>
      <c r="J88" s="26"/>
      <c r="K88" s="26"/>
      <c r="L88" s="25">
        <f t="shared" si="30"/>
        <v>0</v>
      </c>
    </row>
    <row r="89" spans="1:16" x14ac:dyDescent="0.25">
      <c r="A89" s="8"/>
      <c r="B89" s="12">
        <v>423</v>
      </c>
      <c r="C89" s="7" t="s">
        <v>71</v>
      </c>
      <c r="D89" s="25">
        <f>D90</f>
        <v>0</v>
      </c>
      <c r="E89" s="25">
        <f t="shared" ref="E89:J89" si="32">E90</f>
        <v>0</v>
      </c>
      <c r="F89" s="25">
        <f t="shared" si="32"/>
        <v>0</v>
      </c>
      <c r="G89" s="25">
        <f t="shared" si="32"/>
        <v>0</v>
      </c>
      <c r="H89" s="25">
        <f t="shared" si="32"/>
        <v>0</v>
      </c>
      <c r="I89" s="25">
        <f t="shared" si="32"/>
        <v>0</v>
      </c>
      <c r="J89" s="25">
        <f t="shared" si="32"/>
        <v>0</v>
      </c>
      <c r="K89" s="25">
        <f t="shared" ref="K89" si="33">K90</f>
        <v>0</v>
      </c>
      <c r="L89" s="25">
        <f t="shared" ref="L89" si="34">L90</f>
        <v>0</v>
      </c>
    </row>
    <row r="90" spans="1:16" x14ac:dyDescent="0.25">
      <c r="A90" s="8"/>
      <c r="B90" s="8">
        <v>4231</v>
      </c>
      <c r="C90" s="15" t="s">
        <v>72</v>
      </c>
      <c r="D90" s="26"/>
      <c r="E90" s="26"/>
      <c r="F90" s="26"/>
      <c r="G90" s="26"/>
      <c r="H90" s="26"/>
      <c r="I90" s="26"/>
      <c r="J90" s="26"/>
      <c r="K90" s="26"/>
      <c r="L90" s="26">
        <f>SUM(D90:K90)</f>
        <v>0</v>
      </c>
    </row>
    <row r="91" spans="1:16" x14ac:dyDescent="0.25">
      <c r="A91" s="8"/>
      <c r="B91" s="8"/>
      <c r="C91" s="15"/>
      <c r="D91" s="26"/>
      <c r="E91" s="26"/>
      <c r="F91" s="26"/>
      <c r="G91" s="26"/>
      <c r="H91" s="26"/>
      <c r="I91" s="26"/>
      <c r="J91" s="26"/>
      <c r="K91" s="26"/>
      <c r="L91" s="26">
        <f>SUM(D91:K91)</f>
        <v>0</v>
      </c>
    </row>
    <row r="92" spans="1:16" x14ac:dyDescent="0.25">
      <c r="A92" s="8"/>
      <c r="B92" s="12">
        <v>424</v>
      </c>
      <c r="C92" s="7" t="s">
        <v>73</v>
      </c>
      <c r="D92" s="25">
        <f>D93</f>
        <v>0</v>
      </c>
      <c r="E92" s="25">
        <f t="shared" ref="E92:J92" si="35">E93</f>
        <v>80000</v>
      </c>
      <c r="F92" s="25">
        <f t="shared" si="35"/>
        <v>0</v>
      </c>
      <c r="G92" s="25">
        <f t="shared" si="35"/>
        <v>40</v>
      </c>
      <c r="H92" s="25">
        <f t="shared" si="35"/>
        <v>0</v>
      </c>
      <c r="I92" s="25">
        <f t="shared" si="35"/>
        <v>0</v>
      </c>
      <c r="J92" s="25">
        <f t="shared" si="35"/>
        <v>550</v>
      </c>
      <c r="K92" s="25">
        <f t="shared" ref="K92" si="36">K93</f>
        <v>0</v>
      </c>
      <c r="L92" s="25">
        <f t="shared" ref="L92" si="37">L93</f>
        <v>80590</v>
      </c>
      <c r="M92" s="6"/>
      <c r="N92" s="6"/>
      <c r="O92" s="6"/>
      <c r="P92" s="6"/>
    </row>
    <row r="93" spans="1:16" x14ac:dyDescent="0.25">
      <c r="A93" s="7"/>
      <c r="B93" s="8">
        <v>4241</v>
      </c>
      <c r="C93" s="8" t="s">
        <v>74</v>
      </c>
      <c r="D93" s="26"/>
      <c r="E93" s="26">
        <v>80000</v>
      </c>
      <c r="F93" s="26"/>
      <c r="G93" s="26">
        <v>40</v>
      </c>
      <c r="H93" s="26"/>
      <c r="I93" s="26"/>
      <c r="J93" s="26">
        <v>550</v>
      </c>
      <c r="K93" s="26"/>
      <c r="L93" s="26">
        <f>SUM(D93:K93)</f>
        <v>80590</v>
      </c>
    </row>
    <row r="94" spans="1:16" x14ac:dyDescent="0.25">
      <c r="A94" s="7"/>
      <c r="B94" s="8"/>
      <c r="C94" s="8"/>
      <c r="D94" s="27"/>
      <c r="E94" s="27"/>
      <c r="F94" s="27"/>
      <c r="G94" s="27"/>
      <c r="H94" s="27"/>
      <c r="I94" s="27"/>
      <c r="J94" s="27"/>
      <c r="K94" s="27"/>
      <c r="L94" s="27">
        <f>SUM(D94:K94)</f>
        <v>0</v>
      </c>
    </row>
    <row r="95" spans="1:16" ht="14.25" customHeight="1" x14ac:dyDescent="0.25">
      <c r="B95" s="12">
        <v>425</v>
      </c>
      <c r="C95" s="6" t="s">
        <v>75</v>
      </c>
      <c r="D95" s="24"/>
      <c r="E95" s="24"/>
      <c r="F95" s="24"/>
      <c r="G95" s="24"/>
      <c r="H95" s="24"/>
      <c r="I95" s="24"/>
      <c r="J95" s="27"/>
      <c r="K95" s="27"/>
      <c r="L95" s="27">
        <f>SUM(D95:K95)</f>
        <v>0</v>
      </c>
    </row>
    <row r="96" spans="1:16" ht="14.25" customHeight="1" x14ac:dyDescent="0.25">
      <c r="B96" s="12"/>
      <c r="C96" s="6"/>
      <c r="D96" s="24"/>
      <c r="E96" s="24"/>
      <c r="F96" s="24"/>
      <c r="G96" s="24"/>
      <c r="H96" s="24"/>
      <c r="I96" s="24"/>
      <c r="J96" s="27"/>
      <c r="K96" s="27"/>
      <c r="L96" s="27">
        <f>SUM(D96:K96)</f>
        <v>0</v>
      </c>
    </row>
    <row r="97" spans="1:12" x14ac:dyDescent="0.25">
      <c r="B97" s="12">
        <v>426</v>
      </c>
      <c r="C97" s="7" t="s">
        <v>76</v>
      </c>
      <c r="D97" s="25">
        <f>D98</f>
        <v>0</v>
      </c>
      <c r="E97" s="25">
        <f t="shared" ref="E97:J97" si="38">E98</f>
        <v>0</v>
      </c>
      <c r="F97" s="25">
        <f t="shared" si="38"/>
        <v>0</v>
      </c>
      <c r="G97" s="25">
        <f t="shared" si="38"/>
        <v>0</v>
      </c>
      <c r="H97" s="25">
        <f t="shared" si="38"/>
        <v>0</v>
      </c>
      <c r="I97" s="25">
        <f t="shared" si="38"/>
        <v>0</v>
      </c>
      <c r="J97" s="25">
        <f t="shared" si="38"/>
        <v>0</v>
      </c>
      <c r="K97" s="25">
        <f>K98</f>
        <v>0</v>
      </c>
      <c r="L97" s="25">
        <f>L98</f>
        <v>0</v>
      </c>
    </row>
    <row r="98" spans="1:12" x14ac:dyDescent="0.25">
      <c r="B98" s="16">
        <v>4262</v>
      </c>
      <c r="C98" s="8" t="s">
        <v>77</v>
      </c>
      <c r="D98" s="26">
        <v>0</v>
      </c>
      <c r="E98" s="26">
        <v>0</v>
      </c>
      <c r="F98" s="26"/>
      <c r="G98" s="26"/>
      <c r="H98" s="26"/>
      <c r="I98" s="26"/>
      <c r="J98" s="26"/>
      <c r="K98" s="26"/>
      <c r="L98" s="26">
        <f>SUM(D97:K97)</f>
        <v>0</v>
      </c>
    </row>
    <row r="99" spans="1:12" x14ac:dyDescent="0.25">
      <c r="B99" s="12"/>
      <c r="D99" s="26"/>
      <c r="E99" s="26"/>
      <c r="F99" s="26"/>
      <c r="G99" s="26"/>
      <c r="H99" s="26"/>
      <c r="I99" s="26"/>
      <c r="J99" s="26"/>
      <c r="K99" s="26"/>
      <c r="L99" s="26">
        <f>SUM(D98:K98)</f>
        <v>0</v>
      </c>
    </row>
    <row r="100" spans="1:12" x14ac:dyDescent="0.25">
      <c r="B100" s="12">
        <v>44</v>
      </c>
      <c r="C100" s="7" t="s">
        <v>78</v>
      </c>
      <c r="D100" s="26">
        <f>D101</f>
        <v>0</v>
      </c>
      <c r="E100" s="26">
        <f t="shared" ref="E100:J100" si="39">E101</f>
        <v>0</v>
      </c>
      <c r="F100" s="26">
        <f t="shared" si="39"/>
        <v>0</v>
      </c>
      <c r="G100" s="26">
        <f t="shared" si="39"/>
        <v>0</v>
      </c>
      <c r="H100" s="26">
        <f t="shared" si="39"/>
        <v>0</v>
      </c>
      <c r="I100" s="26">
        <f t="shared" si="39"/>
        <v>0</v>
      </c>
      <c r="J100" s="26">
        <f t="shared" si="39"/>
        <v>0</v>
      </c>
      <c r="K100" s="26">
        <f t="shared" ref="K100" si="40">K101</f>
        <v>0</v>
      </c>
      <c r="L100" s="26">
        <f t="shared" ref="L100" si="41">L101</f>
        <v>0</v>
      </c>
    </row>
    <row r="101" spans="1:12" x14ac:dyDescent="0.25">
      <c r="B101" s="12">
        <v>441</v>
      </c>
      <c r="C101" s="7" t="s">
        <v>79</v>
      </c>
      <c r="D101" s="26"/>
      <c r="E101" s="26"/>
      <c r="F101" s="26"/>
      <c r="G101" s="26"/>
      <c r="H101" s="26"/>
      <c r="I101" s="26"/>
      <c r="J101" s="26"/>
      <c r="K101" s="26"/>
      <c r="L101" s="26">
        <f>SUM(D100:K100)</f>
        <v>0</v>
      </c>
    </row>
    <row r="102" spans="1:12" x14ac:dyDescent="0.25">
      <c r="D102" s="26"/>
      <c r="E102" s="26"/>
      <c r="F102" s="26"/>
      <c r="G102" s="26"/>
      <c r="H102" s="26"/>
      <c r="I102" s="26"/>
      <c r="J102" s="26"/>
      <c r="K102" s="26"/>
      <c r="L102" s="26">
        <f>SUM(D101:K101)</f>
        <v>0</v>
      </c>
    </row>
    <row r="103" spans="1:12" ht="24.75" x14ac:dyDescent="0.25">
      <c r="B103" s="12">
        <v>45</v>
      </c>
      <c r="C103" s="17" t="s">
        <v>80</v>
      </c>
      <c r="D103" s="29">
        <f>D104+D106+D108+D109</f>
        <v>0</v>
      </c>
      <c r="E103" s="29">
        <f t="shared" ref="E103:J103" si="42">E104+E106+E108+E109</f>
        <v>0</v>
      </c>
      <c r="F103" s="29">
        <f t="shared" si="42"/>
        <v>0</v>
      </c>
      <c r="G103" s="29">
        <f t="shared" si="42"/>
        <v>0</v>
      </c>
      <c r="H103" s="29">
        <f t="shared" si="42"/>
        <v>0</v>
      </c>
      <c r="I103" s="29">
        <f t="shared" si="42"/>
        <v>0</v>
      </c>
      <c r="J103" s="29">
        <f t="shared" si="42"/>
        <v>0</v>
      </c>
      <c r="K103" s="29">
        <f t="shared" ref="K103" si="43">K104+K106+K108+K109</f>
        <v>0</v>
      </c>
      <c r="L103" s="29">
        <f t="shared" ref="L103" si="44">L104+L106+L108+L109</f>
        <v>0</v>
      </c>
    </row>
    <row r="104" spans="1:12" x14ac:dyDescent="0.25">
      <c r="B104" s="12">
        <v>451</v>
      </c>
      <c r="C104" s="7" t="s">
        <v>82</v>
      </c>
      <c r="D104" s="26">
        <f>D105</f>
        <v>0</v>
      </c>
      <c r="E104" s="26">
        <f t="shared" ref="E104:J104" si="45">E105</f>
        <v>0</v>
      </c>
      <c r="F104" s="26">
        <f t="shared" si="45"/>
        <v>0</v>
      </c>
      <c r="G104" s="26">
        <f t="shared" si="45"/>
        <v>0</v>
      </c>
      <c r="H104" s="26">
        <f t="shared" si="45"/>
        <v>0</v>
      </c>
      <c r="I104" s="26">
        <f t="shared" si="45"/>
        <v>0</v>
      </c>
      <c r="J104" s="26">
        <f t="shared" si="45"/>
        <v>0</v>
      </c>
      <c r="K104" s="26">
        <f>K105</f>
        <v>0</v>
      </c>
      <c r="L104" s="26">
        <f t="shared" ref="L104" si="46">L105</f>
        <v>0</v>
      </c>
    </row>
    <row r="105" spans="1:12" x14ac:dyDescent="0.25">
      <c r="B105" s="16">
        <v>4511</v>
      </c>
      <c r="C105" s="8" t="s">
        <v>83</v>
      </c>
      <c r="D105" s="26"/>
      <c r="E105" s="26"/>
      <c r="F105" s="26"/>
      <c r="G105" s="26"/>
      <c r="H105" s="26"/>
      <c r="I105" s="26"/>
      <c r="J105" s="26"/>
      <c r="K105" s="26"/>
      <c r="L105" s="26">
        <f>SUM(D104:K104)</f>
        <v>0</v>
      </c>
    </row>
    <row r="106" spans="1:12" x14ac:dyDescent="0.25">
      <c r="B106" s="12">
        <v>452</v>
      </c>
      <c r="C106" s="18" t="s">
        <v>84</v>
      </c>
      <c r="D106" s="26">
        <f>D107</f>
        <v>0</v>
      </c>
      <c r="E106" s="26">
        <f t="shared" ref="E106:J106" si="47">E107</f>
        <v>0</v>
      </c>
      <c r="F106" s="26">
        <f t="shared" si="47"/>
        <v>0</v>
      </c>
      <c r="G106" s="26">
        <f t="shared" si="47"/>
        <v>0</v>
      </c>
      <c r="H106" s="26">
        <f t="shared" si="47"/>
        <v>0</v>
      </c>
      <c r="I106" s="26">
        <f t="shared" si="47"/>
        <v>0</v>
      </c>
      <c r="J106" s="26">
        <f t="shared" si="47"/>
        <v>0</v>
      </c>
      <c r="K106" s="26">
        <f t="shared" ref="K106" si="48">K107</f>
        <v>0</v>
      </c>
      <c r="L106" s="26">
        <f t="shared" ref="L106" si="49">L107</f>
        <v>0</v>
      </c>
    </row>
    <row r="107" spans="1:12" x14ac:dyDescent="0.25">
      <c r="B107" s="12">
        <v>4521</v>
      </c>
      <c r="C107" s="8" t="s">
        <v>85</v>
      </c>
      <c r="D107" s="26"/>
      <c r="E107" s="26"/>
      <c r="F107" s="26"/>
      <c r="G107" s="26"/>
      <c r="H107" s="26"/>
      <c r="I107" s="26"/>
      <c r="J107" s="26"/>
      <c r="K107" s="26"/>
      <c r="L107" s="26">
        <f>SUM(D106:K106)</f>
        <v>0</v>
      </c>
    </row>
    <row r="108" spans="1:12" x14ac:dyDescent="0.25">
      <c r="B108" s="12">
        <v>453</v>
      </c>
      <c r="C108" s="19" t="s">
        <v>86</v>
      </c>
      <c r="D108" s="30"/>
      <c r="E108" s="26"/>
      <c r="F108" s="26"/>
      <c r="G108" s="26"/>
      <c r="H108" s="26"/>
      <c r="I108" s="26"/>
      <c r="J108" s="26"/>
      <c r="K108" s="26"/>
      <c r="L108" s="26">
        <f>SUM(D107:K107)</f>
        <v>0</v>
      </c>
    </row>
    <row r="109" spans="1:12" x14ac:dyDescent="0.25">
      <c r="B109" s="12">
        <v>454</v>
      </c>
      <c r="C109" s="18" t="s">
        <v>87</v>
      </c>
      <c r="D109" s="26"/>
      <c r="E109" s="26"/>
      <c r="F109" s="26"/>
      <c r="G109" s="26"/>
      <c r="H109" s="26"/>
      <c r="I109" s="26"/>
      <c r="J109" s="26"/>
      <c r="K109" s="26"/>
      <c r="L109" s="26">
        <f>SUM(D108:K108)</f>
        <v>0</v>
      </c>
    </row>
    <row r="110" spans="1:12" x14ac:dyDescent="0.25">
      <c r="D110" s="26"/>
      <c r="E110" s="26"/>
      <c r="F110" s="26"/>
      <c r="G110" s="26"/>
      <c r="H110" s="26"/>
      <c r="I110" s="26"/>
      <c r="J110" s="26"/>
      <c r="K110" s="26"/>
      <c r="L110" s="26">
        <f>SUM(D109:K109)</f>
        <v>0</v>
      </c>
    </row>
    <row r="111" spans="1:12" x14ac:dyDescent="0.25">
      <c r="B111" s="12">
        <v>5</v>
      </c>
      <c r="C111" s="18" t="s">
        <v>89</v>
      </c>
      <c r="D111" s="26">
        <f>D112+D113+D114</f>
        <v>0</v>
      </c>
      <c r="E111" s="26">
        <f t="shared" ref="E111:J111" si="50">E112+E113+E114</f>
        <v>0</v>
      </c>
      <c r="F111" s="26">
        <f t="shared" si="50"/>
        <v>0</v>
      </c>
      <c r="G111" s="26">
        <f t="shared" si="50"/>
        <v>0</v>
      </c>
      <c r="H111" s="26">
        <f t="shared" si="50"/>
        <v>0</v>
      </c>
      <c r="I111" s="26">
        <f t="shared" si="50"/>
        <v>0</v>
      </c>
      <c r="J111" s="26">
        <f t="shared" si="50"/>
        <v>0</v>
      </c>
      <c r="K111" s="26">
        <f t="shared" ref="K111" si="51">K112+K113+K114</f>
        <v>0</v>
      </c>
      <c r="L111" s="26">
        <f t="shared" ref="L111" si="52">L112+L113+L114</f>
        <v>0</v>
      </c>
    </row>
    <row r="112" spans="1:12" x14ac:dyDescent="0.25">
      <c r="A112" s="7"/>
      <c r="B112" s="12">
        <v>51</v>
      </c>
      <c r="C112" s="7" t="s">
        <v>88</v>
      </c>
      <c r="D112" s="26"/>
      <c r="E112" s="26"/>
      <c r="F112" s="26"/>
      <c r="G112" s="26"/>
      <c r="H112" s="26"/>
      <c r="I112" s="26"/>
      <c r="J112" s="26"/>
      <c r="K112" s="26"/>
      <c r="L112" s="26">
        <f>SUM(D111:K111)</f>
        <v>0</v>
      </c>
    </row>
    <row r="113" spans="1:12" x14ac:dyDescent="0.25">
      <c r="B113" s="12">
        <v>52</v>
      </c>
      <c r="C113" t="s">
        <v>90</v>
      </c>
      <c r="D113" s="26"/>
      <c r="E113" s="26"/>
      <c r="F113" s="26"/>
      <c r="G113" s="26"/>
      <c r="H113" s="26"/>
      <c r="I113" s="26"/>
      <c r="J113" s="26"/>
      <c r="K113" s="26"/>
      <c r="L113" s="26">
        <f>SUM(D112:K112)</f>
        <v>0</v>
      </c>
    </row>
    <row r="114" spans="1:12" ht="24.75" x14ac:dyDescent="0.25">
      <c r="B114" s="12">
        <v>54</v>
      </c>
      <c r="C114" s="17" t="s">
        <v>91</v>
      </c>
      <c r="D114" s="26"/>
      <c r="E114" s="26"/>
      <c r="F114" s="26"/>
      <c r="G114" s="26"/>
      <c r="H114" s="26"/>
      <c r="I114" s="26"/>
      <c r="J114" s="26"/>
      <c r="K114" s="26"/>
      <c r="L114" s="26">
        <f>SUM(D113:K113)</f>
        <v>0</v>
      </c>
    </row>
    <row r="115" spans="1:12" x14ac:dyDescent="0.25">
      <c r="D115" s="26"/>
      <c r="E115" s="26"/>
      <c r="F115" s="26"/>
      <c r="G115" s="26"/>
      <c r="H115" s="26"/>
      <c r="I115" s="26"/>
      <c r="J115" s="26"/>
      <c r="K115" s="26"/>
      <c r="L115" s="26">
        <f>SUM(D114:K114)</f>
        <v>0</v>
      </c>
    </row>
    <row r="116" spans="1:12" x14ac:dyDescent="0.25">
      <c r="B116" s="40" t="s">
        <v>92</v>
      </c>
      <c r="C116" s="41"/>
      <c r="D116" s="25">
        <f t="shared" ref="D116:K116" si="53">D117+D168+D176</f>
        <v>766968</v>
      </c>
      <c r="E116" s="25">
        <f t="shared" si="53"/>
        <v>9135273.5199999996</v>
      </c>
      <c r="F116" s="25">
        <f>F117+F168+F176</f>
        <v>230200</v>
      </c>
      <c r="G116" s="25">
        <f t="shared" si="53"/>
        <v>60</v>
      </c>
      <c r="H116" s="25">
        <f t="shared" si="53"/>
        <v>953557.45</v>
      </c>
      <c r="I116" s="25">
        <f t="shared" si="53"/>
        <v>2000</v>
      </c>
      <c r="J116" s="25">
        <f t="shared" si="53"/>
        <v>550</v>
      </c>
      <c r="K116" s="25">
        <f t="shared" si="53"/>
        <v>0</v>
      </c>
      <c r="L116" s="25">
        <f>L117+L168</f>
        <v>10893441.899999999</v>
      </c>
    </row>
    <row r="117" spans="1:12" x14ac:dyDescent="0.25">
      <c r="B117" s="21">
        <v>6</v>
      </c>
      <c r="C117" s="7" t="s">
        <v>93</v>
      </c>
      <c r="D117" s="25">
        <f>D120+D131+D139+D146+D158+D164</f>
        <v>766968</v>
      </c>
      <c r="E117" s="25">
        <f>E120+E127+E131+E139+E146+E158+E164</f>
        <v>9135273.5199999996</v>
      </c>
      <c r="F117" s="25">
        <f>F120+F131+F139+F146+F158+F164</f>
        <v>230200</v>
      </c>
      <c r="G117" s="25">
        <f t="shared" ref="G117:L117" si="54">G120+G131+G139+G146+G158+G164</f>
        <v>60</v>
      </c>
      <c r="H117" s="25">
        <f t="shared" si="54"/>
        <v>953557.45</v>
      </c>
      <c r="I117" s="25">
        <f t="shared" si="54"/>
        <v>2000</v>
      </c>
      <c r="J117" s="25">
        <f t="shared" si="54"/>
        <v>0</v>
      </c>
      <c r="K117" s="25">
        <f t="shared" si="54"/>
        <v>0</v>
      </c>
      <c r="L117" s="25">
        <f t="shared" si="54"/>
        <v>10892891.899999999</v>
      </c>
    </row>
    <row r="118" spans="1:12" x14ac:dyDescent="0.25">
      <c r="B118" s="22">
        <v>61</v>
      </c>
      <c r="C118" s="8" t="s">
        <v>94</v>
      </c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1:12" x14ac:dyDescent="0.25">
      <c r="B119" s="22">
        <v>62</v>
      </c>
      <c r="C119" s="8" t="s">
        <v>95</v>
      </c>
      <c r="D119" s="26"/>
      <c r="E119" s="26"/>
      <c r="F119" s="26"/>
      <c r="G119" s="26"/>
      <c r="H119" s="26"/>
      <c r="I119" s="26"/>
      <c r="J119" s="26"/>
      <c r="K119" s="26"/>
      <c r="L119" s="26">
        <f>SUM(D118:K118)</f>
        <v>0</v>
      </c>
    </row>
    <row r="120" spans="1:12" x14ac:dyDescent="0.25">
      <c r="A120" s="6"/>
      <c r="B120" s="21">
        <v>63</v>
      </c>
      <c r="C120" s="7" t="s">
        <v>96</v>
      </c>
      <c r="D120" s="25">
        <f>D121</f>
        <v>0</v>
      </c>
      <c r="E120" s="25">
        <f t="shared" ref="E120:L120" si="55">E121</f>
        <v>9020106.4499999993</v>
      </c>
      <c r="F120" s="25">
        <f>F121+F127</f>
        <v>230200</v>
      </c>
      <c r="G120" s="25">
        <f t="shared" si="55"/>
        <v>0</v>
      </c>
      <c r="H120" s="25">
        <f t="shared" si="55"/>
        <v>0</v>
      </c>
      <c r="I120" s="25">
        <f t="shared" si="55"/>
        <v>0</v>
      </c>
      <c r="J120" s="25">
        <f t="shared" si="55"/>
        <v>0</v>
      </c>
      <c r="K120" s="25">
        <f t="shared" si="55"/>
        <v>0</v>
      </c>
      <c r="L120" s="25">
        <f t="shared" si="55"/>
        <v>9170306.4499999993</v>
      </c>
    </row>
    <row r="121" spans="1:12" x14ac:dyDescent="0.25">
      <c r="B121" s="22">
        <v>636</v>
      </c>
      <c r="C121" s="8" t="s">
        <v>97</v>
      </c>
      <c r="D121" s="26">
        <f>D122+D124</f>
        <v>0</v>
      </c>
      <c r="E121" s="26">
        <f>E122+E123+E124+E126</f>
        <v>9020106.4499999993</v>
      </c>
      <c r="F121" s="26">
        <f>F122+F124+F126</f>
        <v>230200</v>
      </c>
      <c r="G121" s="26">
        <f t="shared" ref="G121:K121" si="56">G122+G124</f>
        <v>0</v>
      </c>
      <c r="H121" s="26">
        <f t="shared" si="56"/>
        <v>0</v>
      </c>
      <c r="I121" s="26">
        <f t="shared" si="56"/>
        <v>0</v>
      </c>
      <c r="J121" s="26">
        <f t="shared" si="56"/>
        <v>0</v>
      </c>
      <c r="K121" s="26">
        <f t="shared" si="56"/>
        <v>0</v>
      </c>
      <c r="L121" s="26">
        <f>L122+L123+L124</f>
        <v>9170306.4499999993</v>
      </c>
    </row>
    <row r="122" spans="1:12" x14ac:dyDescent="0.25">
      <c r="B122" s="38">
        <v>6361</v>
      </c>
      <c r="C122" s="8" t="s">
        <v>98</v>
      </c>
      <c r="D122" s="26">
        <v>0</v>
      </c>
      <c r="E122" s="26">
        <v>8940106.4499999993</v>
      </c>
      <c r="F122" s="26"/>
      <c r="G122" s="26"/>
      <c r="H122" s="26"/>
      <c r="I122" s="26"/>
      <c r="J122" s="26"/>
      <c r="K122" s="26"/>
      <c r="L122" s="26">
        <f>SUM(D122:K122)</f>
        <v>8940106.4499999993</v>
      </c>
    </row>
    <row r="123" spans="1:12" x14ac:dyDescent="0.25">
      <c r="B123" s="23"/>
      <c r="C123" s="8" t="s">
        <v>146</v>
      </c>
      <c r="D123" s="26"/>
      <c r="E123" s="26"/>
      <c r="F123" s="26"/>
      <c r="G123" s="26"/>
      <c r="H123" s="26"/>
      <c r="I123" s="26"/>
      <c r="J123" s="26"/>
      <c r="K123" s="26"/>
      <c r="L123" s="26">
        <f>SUM(D123:K123)</f>
        <v>0</v>
      </c>
    </row>
    <row r="124" spans="1:12" ht="15" customHeight="1" x14ac:dyDescent="0.25">
      <c r="B124" s="38">
        <v>6362</v>
      </c>
      <c r="C124" s="8" t="s">
        <v>98</v>
      </c>
      <c r="D124" s="26"/>
      <c r="E124" s="26"/>
      <c r="F124" s="26">
        <v>230200</v>
      </c>
      <c r="G124" s="26"/>
      <c r="H124" s="26"/>
      <c r="I124" s="26"/>
      <c r="J124" s="26"/>
      <c r="K124" s="26"/>
      <c r="L124" s="26">
        <f>SUM(D124:K124)</f>
        <v>230200</v>
      </c>
    </row>
    <row r="125" spans="1:12" ht="15" customHeight="1" x14ac:dyDescent="0.25">
      <c r="B125" s="23"/>
      <c r="C125" s="8" t="s">
        <v>137</v>
      </c>
      <c r="D125" s="26"/>
      <c r="E125" s="26"/>
      <c r="F125" s="26"/>
      <c r="G125" s="26"/>
      <c r="H125" s="26"/>
      <c r="I125" s="26"/>
      <c r="J125" s="26"/>
      <c r="K125" s="26"/>
      <c r="L125" s="26">
        <f>SUM(D125:K125)</f>
        <v>0</v>
      </c>
    </row>
    <row r="126" spans="1:12" ht="15" customHeight="1" x14ac:dyDescent="0.25">
      <c r="B126" s="23">
        <v>63622</v>
      </c>
      <c r="C126" s="39" t="s">
        <v>147</v>
      </c>
      <c r="D126" s="26"/>
      <c r="E126" s="26">
        <v>80000</v>
      </c>
      <c r="F126" s="26">
        <v>0</v>
      </c>
      <c r="G126" s="26"/>
      <c r="H126" s="26"/>
      <c r="I126" s="26"/>
      <c r="J126" s="26"/>
      <c r="K126" s="26"/>
      <c r="L126" s="26">
        <v>0</v>
      </c>
    </row>
    <row r="127" spans="1:12" x14ac:dyDescent="0.25">
      <c r="B127" s="21">
        <v>634</v>
      </c>
      <c r="C127" s="8"/>
      <c r="D127" s="29">
        <f>D128+D129</f>
        <v>0</v>
      </c>
      <c r="E127" s="29">
        <f t="shared" ref="E127:L127" si="57">E128+E129</f>
        <v>115167.07</v>
      </c>
      <c r="F127" s="29">
        <f t="shared" si="57"/>
        <v>0</v>
      </c>
      <c r="G127" s="29">
        <f t="shared" si="57"/>
        <v>0</v>
      </c>
      <c r="H127" s="29">
        <f t="shared" si="57"/>
        <v>0</v>
      </c>
      <c r="I127" s="29">
        <f t="shared" si="57"/>
        <v>0</v>
      </c>
      <c r="J127" s="29">
        <f t="shared" si="57"/>
        <v>0</v>
      </c>
      <c r="K127" s="29">
        <f t="shared" si="57"/>
        <v>0</v>
      </c>
      <c r="L127" s="29">
        <f t="shared" si="57"/>
        <v>115167.07</v>
      </c>
    </row>
    <row r="128" spans="1:12" ht="24.75" x14ac:dyDescent="0.25">
      <c r="B128" s="8">
        <v>6341</v>
      </c>
      <c r="C128" s="20" t="s">
        <v>149</v>
      </c>
      <c r="D128" s="26"/>
      <c r="E128" s="26">
        <v>115167.07</v>
      </c>
      <c r="F128" s="26"/>
      <c r="G128" s="26"/>
      <c r="H128" s="26"/>
      <c r="I128" s="26"/>
      <c r="J128" s="26"/>
      <c r="K128" s="26"/>
      <c r="L128" s="26">
        <f>SUM(D127:K127)</f>
        <v>115167.07</v>
      </c>
    </row>
    <row r="129" spans="2:12" ht="24.75" x14ac:dyDescent="0.25">
      <c r="B129" s="8">
        <v>6342</v>
      </c>
      <c r="C129" s="20" t="s">
        <v>99</v>
      </c>
      <c r="D129" s="26"/>
      <c r="E129" s="26"/>
      <c r="F129" s="26"/>
      <c r="G129" s="26"/>
      <c r="H129" s="26"/>
      <c r="I129" s="26"/>
      <c r="J129" s="26"/>
      <c r="K129" s="26"/>
      <c r="L129" s="26"/>
    </row>
    <row r="130" spans="2:12" x14ac:dyDescent="0.25">
      <c r="D130" s="26"/>
      <c r="E130" s="26"/>
      <c r="F130" s="26"/>
      <c r="G130" s="26"/>
      <c r="H130" s="26"/>
      <c r="I130" s="26"/>
      <c r="J130" s="26"/>
      <c r="K130" s="26"/>
      <c r="L130" s="26">
        <f>SUM(D129:K129)</f>
        <v>0</v>
      </c>
    </row>
    <row r="131" spans="2:12" x14ac:dyDescent="0.25">
      <c r="B131" s="15">
        <v>64</v>
      </c>
      <c r="C131" s="7" t="s">
        <v>100</v>
      </c>
      <c r="D131" s="25">
        <f>D132+D136</f>
        <v>0</v>
      </c>
      <c r="E131" s="25">
        <f t="shared" ref="E131:J131" si="58">E132+E136</f>
        <v>0</v>
      </c>
      <c r="F131" s="25">
        <f t="shared" si="58"/>
        <v>0</v>
      </c>
      <c r="G131" s="25">
        <f t="shared" si="58"/>
        <v>60</v>
      </c>
      <c r="H131" s="25">
        <f t="shared" si="58"/>
        <v>0</v>
      </c>
      <c r="I131" s="25">
        <f t="shared" si="58"/>
        <v>0</v>
      </c>
      <c r="J131" s="25">
        <f t="shared" si="58"/>
        <v>0</v>
      </c>
      <c r="K131" s="25">
        <f t="shared" ref="K131" si="59">K132+K136</f>
        <v>0</v>
      </c>
      <c r="L131" s="25">
        <f t="shared" ref="L131" si="60">L132+L136</f>
        <v>60</v>
      </c>
    </row>
    <row r="132" spans="2:12" x14ac:dyDescent="0.25">
      <c r="B132" s="15">
        <v>641</v>
      </c>
      <c r="C132" s="7" t="s">
        <v>101</v>
      </c>
      <c r="D132" s="25">
        <f>D133+D134</f>
        <v>0</v>
      </c>
      <c r="E132" s="25">
        <f t="shared" ref="E132:J132" si="61">E133+E134</f>
        <v>0</v>
      </c>
      <c r="F132" s="25">
        <f t="shared" si="61"/>
        <v>0</v>
      </c>
      <c r="G132" s="25">
        <f t="shared" si="61"/>
        <v>60</v>
      </c>
      <c r="H132" s="25">
        <f t="shared" si="61"/>
        <v>0</v>
      </c>
      <c r="I132" s="25">
        <f t="shared" si="61"/>
        <v>0</v>
      </c>
      <c r="J132" s="25">
        <f t="shared" si="61"/>
        <v>0</v>
      </c>
      <c r="K132" s="25">
        <f t="shared" ref="K132" si="62">K133+K134</f>
        <v>0</v>
      </c>
      <c r="L132" s="25">
        <f t="shared" ref="L132" si="63">L133+L134</f>
        <v>60</v>
      </c>
    </row>
    <row r="133" spans="2:12" x14ac:dyDescent="0.25">
      <c r="B133" s="8">
        <v>6413</v>
      </c>
      <c r="C133" s="8" t="s">
        <v>102</v>
      </c>
      <c r="D133" s="26"/>
      <c r="E133" s="26"/>
      <c r="F133" s="26"/>
      <c r="G133" s="26">
        <v>60</v>
      </c>
      <c r="H133" s="26"/>
      <c r="I133" s="26"/>
      <c r="J133" s="26"/>
      <c r="K133" s="26"/>
      <c r="L133" s="26">
        <f>SUM(D132:K132)</f>
        <v>60</v>
      </c>
    </row>
    <row r="134" spans="2:12" x14ac:dyDescent="0.25">
      <c r="B134" s="8">
        <v>6414</v>
      </c>
      <c r="C134" s="8" t="s">
        <v>103</v>
      </c>
      <c r="D134" s="26"/>
      <c r="E134" s="26"/>
      <c r="F134" s="26"/>
      <c r="G134" s="26"/>
      <c r="H134" s="26"/>
      <c r="I134" s="26"/>
      <c r="J134" s="26"/>
      <c r="K134" s="26"/>
      <c r="L134" s="26"/>
    </row>
    <row r="135" spans="2:12" x14ac:dyDescent="0.25">
      <c r="B135" s="8"/>
      <c r="D135" s="26"/>
      <c r="E135" s="26"/>
      <c r="F135" s="26"/>
      <c r="G135" s="26"/>
      <c r="H135" s="26"/>
      <c r="I135" s="26"/>
      <c r="J135" s="26"/>
      <c r="K135" s="26"/>
      <c r="L135" s="26">
        <f>SUM(D134:K134)</f>
        <v>0</v>
      </c>
    </row>
    <row r="136" spans="2:12" x14ac:dyDescent="0.25">
      <c r="B136" s="15">
        <v>642</v>
      </c>
      <c r="C136" s="7" t="s">
        <v>104</v>
      </c>
      <c r="D136" s="25">
        <f>D137</f>
        <v>0</v>
      </c>
      <c r="E136" s="25">
        <f t="shared" ref="E136:L136" si="64">E137</f>
        <v>0</v>
      </c>
      <c r="F136" s="25">
        <f t="shared" si="64"/>
        <v>0</v>
      </c>
      <c r="G136" s="25">
        <f t="shared" si="64"/>
        <v>0</v>
      </c>
      <c r="H136" s="25">
        <f t="shared" si="64"/>
        <v>0</v>
      </c>
      <c r="I136" s="25">
        <f t="shared" si="64"/>
        <v>0</v>
      </c>
      <c r="J136" s="25">
        <f t="shared" si="64"/>
        <v>0</v>
      </c>
      <c r="K136" s="25">
        <f t="shared" si="64"/>
        <v>0</v>
      </c>
      <c r="L136" s="25">
        <f t="shared" si="64"/>
        <v>0</v>
      </c>
    </row>
    <row r="137" spans="2:12" ht="24.75" x14ac:dyDescent="0.25">
      <c r="B137" s="8">
        <v>6422</v>
      </c>
      <c r="C137" s="20" t="s">
        <v>105</v>
      </c>
      <c r="D137" s="26"/>
      <c r="E137" s="26"/>
      <c r="F137" s="26"/>
      <c r="G137" s="26">
        <v>0</v>
      </c>
      <c r="H137" s="26"/>
      <c r="I137" s="26"/>
      <c r="J137" s="26"/>
      <c r="K137" s="26"/>
      <c r="L137" s="26">
        <f>SUM(D136:K136)</f>
        <v>0</v>
      </c>
    </row>
    <row r="138" spans="2:12" x14ac:dyDescent="0.25">
      <c r="D138" s="26"/>
      <c r="E138" s="26"/>
      <c r="F138" s="26"/>
      <c r="G138" s="26"/>
      <c r="H138" s="26"/>
      <c r="I138" s="26"/>
      <c r="J138" s="26"/>
      <c r="K138" s="26"/>
      <c r="L138" s="26">
        <f>SUM(D137:K137)</f>
        <v>0</v>
      </c>
    </row>
    <row r="139" spans="2:12" x14ac:dyDescent="0.25">
      <c r="B139" s="15">
        <v>65</v>
      </c>
      <c r="C139" s="7" t="s">
        <v>106</v>
      </c>
      <c r="D139" s="25">
        <f>D140</f>
        <v>0</v>
      </c>
      <c r="E139" s="25">
        <f t="shared" ref="E139:J140" si="65">E140</f>
        <v>0</v>
      </c>
      <c r="F139" s="25">
        <f t="shared" si="65"/>
        <v>0</v>
      </c>
      <c r="G139" s="25">
        <f t="shared" si="65"/>
        <v>0</v>
      </c>
      <c r="H139" s="25">
        <f t="shared" si="65"/>
        <v>953557.45</v>
      </c>
      <c r="I139" s="25">
        <f t="shared" si="65"/>
        <v>0</v>
      </c>
      <c r="J139" s="25">
        <f t="shared" si="65"/>
        <v>0</v>
      </c>
      <c r="K139" s="25">
        <f t="shared" ref="K139:L140" si="66">K140</f>
        <v>0</v>
      </c>
      <c r="L139" s="25">
        <f t="shared" si="66"/>
        <v>953557.45</v>
      </c>
    </row>
    <row r="140" spans="2:12" x14ac:dyDescent="0.25">
      <c r="B140" s="15">
        <v>652</v>
      </c>
      <c r="C140" s="7" t="s">
        <v>107</v>
      </c>
      <c r="D140" s="25">
        <f>SUM(D141:D144)</f>
        <v>0</v>
      </c>
      <c r="E140" s="25">
        <f t="shared" ref="E140:F140" si="67">SUM(E141:E144)</f>
        <v>0</v>
      </c>
      <c r="F140" s="25">
        <f t="shared" si="67"/>
        <v>0</v>
      </c>
      <c r="G140" s="25">
        <f>G141</f>
        <v>0</v>
      </c>
      <c r="H140" s="25">
        <f>H141</f>
        <v>953557.45</v>
      </c>
      <c r="I140" s="25">
        <f t="shared" si="65"/>
        <v>0</v>
      </c>
      <c r="J140" s="25">
        <f t="shared" si="65"/>
        <v>0</v>
      </c>
      <c r="K140" s="25">
        <f t="shared" si="66"/>
        <v>0</v>
      </c>
      <c r="L140" s="25">
        <f t="shared" si="66"/>
        <v>953557.45</v>
      </c>
    </row>
    <row r="141" spans="2:12" x14ac:dyDescent="0.25">
      <c r="B141" s="8">
        <v>6526</v>
      </c>
      <c r="C141" s="8" t="s">
        <v>108</v>
      </c>
      <c r="D141" s="26"/>
      <c r="E141" s="26"/>
      <c r="F141" s="26"/>
      <c r="G141" s="26"/>
      <c r="H141" s="26">
        <v>953557.45</v>
      </c>
      <c r="I141" s="26"/>
      <c r="J141" s="26"/>
      <c r="K141" s="26"/>
      <c r="L141" s="26">
        <f>L142</f>
        <v>953557.45</v>
      </c>
    </row>
    <row r="142" spans="2:12" x14ac:dyDescent="0.25">
      <c r="B142" s="8">
        <v>65264</v>
      </c>
      <c r="C142" s="8" t="s">
        <v>109</v>
      </c>
      <c r="D142" s="26"/>
      <c r="E142" s="26"/>
      <c r="F142" s="26"/>
      <c r="G142" s="26"/>
      <c r="H142" s="26">
        <v>953557.45</v>
      </c>
      <c r="I142" s="26"/>
      <c r="J142" s="26"/>
      <c r="K142" s="26"/>
      <c r="L142" s="26">
        <f>SUM(D142:K142)</f>
        <v>953557.45</v>
      </c>
    </row>
    <row r="143" spans="2:12" ht="24.75" x14ac:dyDescent="0.25">
      <c r="B143" s="8">
        <v>65266</v>
      </c>
      <c r="C143" s="20" t="s">
        <v>110</v>
      </c>
      <c r="D143" s="26"/>
      <c r="E143" s="26"/>
      <c r="F143" s="26"/>
      <c r="G143" s="26"/>
      <c r="H143" s="26"/>
      <c r="I143" s="26"/>
      <c r="J143" s="26"/>
      <c r="K143" s="26"/>
      <c r="L143" s="26"/>
    </row>
    <row r="144" spans="2:12" x14ac:dyDescent="0.25">
      <c r="B144" s="8">
        <v>65267</v>
      </c>
      <c r="C144" s="8" t="s">
        <v>135</v>
      </c>
      <c r="D144" s="26"/>
      <c r="E144" s="26"/>
      <c r="F144" s="26"/>
      <c r="G144" s="26"/>
      <c r="H144" s="26"/>
      <c r="I144" s="26"/>
      <c r="J144" s="26">
        <v>0</v>
      </c>
      <c r="K144" s="26"/>
      <c r="L144" s="26">
        <v>0</v>
      </c>
    </row>
    <row r="145" spans="2:12" x14ac:dyDescent="0.25">
      <c r="B145" s="8">
        <v>65269</v>
      </c>
      <c r="C145" s="8" t="s">
        <v>108</v>
      </c>
      <c r="D145" s="26"/>
      <c r="E145" s="26"/>
      <c r="F145" s="26"/>
      <c r="G145" s="26"/>
      <c r="H145" s="26">
        <v>0</v>
      </c>
      <c r="I145" s="26"/>
      <c r="J145" s="26"/>
      <c r="K145" s="26"/>
      <c r="L145" s="26">
        <v>0</v>
      </c>
    </row>
    <row r="146" spans="2:12" x14ac:dyDescent="0.25">
      <c r="B146" s="12">
        <v>66</v>
      </c>
      <c r="C146" s="7" t="s">
        <v>111</v>
      </c>
      <c r="D146" s="26">
        <f>(D147+D155)</f>
        <v>0</v>
      </c>
      <c r="E146" s="26">
        <f t="shared" ref="E146:L146" si="68">(E147+E155)</f>
        <v>0</v>
      </c>
      <c r="F146" s="26">
        <f t="shared" si="68"/>
        <v>0</v>
      </c>
      <c r="G146" s="26">
        <f t="shared" si="68"/>
        <v>0</v>
      </c>
      <c r="H146" s="26">
        <f t="shared" si="68"/>
        <v>0</v>
      </c>
      <c r="I146" s="26">
        <f t="shared" si="68"/>
        <v>2000</v>
      </c>
      <c r="J146" s="26">
        <f t="shared" si="68"/>
        <v>0</v>
      </c>
      <c r="K146" s="26">
        <f t="shared" si="68"/>
        <v>0</v>
      </c>
      <c r="L146" s="26">
        <f t="shared" si="68"/>
        <v>2000</v>
      </c>
    </row>
    <row r="147" spans="2:12" x14ac:dyDescent="0.25">
      <c r="B147" s="15">
        <v>661</v>
      </c>
      <c r="C147" s="7" t="s">
        <v>112</v>
      </c>
      <c r="D147" s="26">
        <f>SUM(D148+D153)</f>
        <v>0</v>
      </c>
      <c r="E147" s="26">
        <f t="shared" ref="E147:L147" si="69">SUM(E148+E153)</f>
        <v>0</v>
      </c>
      <c r="F147" s="26">
        <f t="shared" si="69"/>
        <v>0</v>
      </c>
      <c r="G147" s="26">
        <f t="shared" si="69"/>
        <v>0</v>
      </c>
      <c r="H147" s="26">
        <f t="shared" si="69"/>
        <v>0</v>
      </c>
      <c r="I147" s="26">
        <f t="shared" si="69"/>
        <v>0</v>
      </c>
      <c r="J147" s="26">
        <f t="shared" si="69"/>
        <v>0</v>
      </c>
      <c r="K147" s="26">
        <f t="shared" si="69"/>
        <v>0</v>
      </c>
      <c r="L147" s="26">
        <f t="shared" si="69"/>
        <v>0</v>
      </c>
    </row>
    <row r="148" spans="2:12" x14ac:dyDescent="0.25">
      <c r="B148" s="8">
        <v>6614</v>
      </c>
      <c r="C148" s="8" t="s">
        <v>113</v>
      </c>
      <c r="D148" s="26">
        <f>D149+D150</f>
        <v>0</v>
      </c>
      <c r="E148" s="26">
        <f t="shared" ref="E148:K148" si="70">E149+E150</f>
        <v>0</v>
      </c>
      <c r="F148" s="26">
        <f t="shared" si="70"/>
        <v>0</v>
      </c>
      <c r="G148" s="26">
        <f t="shared" si="70"/>
        <v>0</v>
      </c>
      <c r="H148" s="26">
        <f t="shared" si="70"/>
        <v>0</v>
      </c>
      <c r="I148" s="26">
        <f t="shared" si="70"/>
        <v>0</v>
      </c>
      <c r="J148" s="26">
        <f t="shared" si="70"/>
        <v>0</v>
      </c>
      <c r="K148" s="26">
        <f t="shared" si="70"/>
        <v>0</v>
      </c>
      <c r="L148" s="26">
        <f t="shared" ref="L148:L153" si="71">SUM(D148:K148)</f>
        <v>0</v>
      </c>
    </row>
    <row r="149" spans="2:12" x14ac:dyDescent="0.25">
      <c r="B149" s="8">
        <v>66141</v>
      </c>
      <c r="C149" s="8" t="s">
        <v>114</v>
      </c>
      <c r="D149" s="26"/>
      <c r="E149" s="26"/>
      <c r="F149" s="26"/>
      <c r="G149" s="26">
        <v>0</v>
      </c>
      <c r="H149" s="26"/>
      <c r="I149" s="26"/>
      <c r="J149" s="26"/>
      <c r="K149" s="26"/>
      <c r="L149" s="26">
        <f t="shared" si="71"/>
        <v>0</v>
      </c>
    </row>
    <row r="150" spans="2:12" x14ac:dyDescent="0.25">
      <c r="B150" s="8">
        <v>66142</v>
      </c>
      <c r="C150" s="8" t="s">
        <v>115</v>
      </c>
      <c r="D150" s="26"/>
      <c r="E150" s="26"/>
      <c r="F150" s="26"/>
      <c r="G150" s="26">
        <v>0</v>
      </c>
      <c r="H150" s="26"/>
      <c r="I150" s="26"/>
      <c r="J150" s="26"/>
      <c r="K150" s="26"/>
      <c r="L150" s="26">
        <f t="shared" si="71"/>
        <v>0</v>
      </c>
    </row>
    <row r="151" spans="2:12" x14ac:dyDescent="0.25">
      <c r="D151" s="26"/>
      <c r="E151" s="26"/>
      <c r="F151" s="26"/>
      <c r="G151" s="26"/>
      <c r="H151" s="26"/>
      <c r="I151" s="26"/>
      <c r="J151" s="26"/>
      <c r="K151" s="26"/>
      <c r="L151" s="26">
        <f t="shared" si="71"/>
        <v>0</v>
      </c>
    </row>
    <row r="152" spans="2:12" x14ac:dyDescent="0.25">
      <c r="B152" s="8">
        <v>6615</v>
      </c>
      <c r="C152" s="8" t="s">
        <v>116</v>
      </c>
      <c r="D152" s="26">
        <f>D153</f>
        <v>0</v>
      </c>
      <c r="E152" s="26">
        <f t="shared" ref="E152:K152" si="72">E153</f>
        <v>0</v>
      </c>
      <c r="F152" s="26">
        <f t="shared" si="72"/>
        <v>0</v>
      </c>
      <c r="G152" s="26">
        <f t="shared" si="72"/>
        <v>0</v>
      </c>
      <c r="H152" s="26">
        <f t="shared" si="72"/>
        <v>0</v>
      </c>
      <c r="I152" s="26">
        <f t="shared" si="72"/>
        <v>0</v>
      </c>
      <c r="J152" s="26">
        <f t="shared" si="72"/>
        <v>0</v>
      </c>
      <c r="K152" s="26">
        <f t="shared" si="72"/>
        <v>0</v>
      </c>
      <c r="L152" s="26">
        <f t="shared" si="71"/>
        <v>0</v>
      </c>
    </row>
    <row r="153" spans="2:12" ht="24.75" x14ac:dyDescent="0.25">
      <c r="B153" s="8">
        <v>66131</v>
      </c>
      <c r="C153" s="20" t="s">
        <v>117</v>
      </c>
      <c r="D153" s="27"/>
      <c r="E153" s="27"/>
      <c r="F153" s="27"/>
      <c r="G153" s="26"/>
      <c r="H153" s="27"/>
      <c r="I153" s="27"/>
      <c r="J153" s="27"/>
      <c r="K153" s="27"/>
      <c r="L153" s="26">
        <f t="shared" si="71"/>
        <v>0</v>
      </c>
    </row>
    <row r="154" spans="2:12" x14ac:dyDescent="0.25">
      <c r="D154" s="26"/>
      <c r="E154" s="26"/>
      <c r="F154" s="26"/>
      <c r="G154" s="26"/>
      <c r="H154" s="26"/>
      <c r="I154" s="26"/>
      <c r="J154" s="26"/>
      <c r="K154" s="26"/>
      <c r="L154" s="26"/>
    </row>
    <row r="155" spans="2:12" x14ac:dyDescent="0.25">
      <c r="B155" s="15">
        <v>663</v>
      </c>
      <c r="C155" s="7" t="s">
        <v>118</v>
      </c>
      <c r="D155" s="26">
        <f>SUM(D156+D157)</f>
        <v>0</v>
      </c>
      <c r="E155" s="26">
        <f t="shared" ref="E155:L155" si="73">SUM(E156+E157)</f>
        <v>0</v>
      </c>
      <c r="F155" s="26">
        <f t="shared" si="73"/>
        <v>0</v>
      </c>
      <c r="G155" s="26">
        <f t="shared" si="73"/>
        <v>0</v>
      </c>
      <c r="H155" s="26">
        <f t="shared" si="73"/>
        <v>0</v>
      </c>
      <c r="I155" s="26">
        <f t="shared" si="73"/>
        <v>2000</v>
      </c>
      <c r="J155" s="26">
        <f t="shared" si="73"/>
        <v>0</v>
      </c>
      <c r="K155" s="26">
        <f t="shared" si="73"/>
        <v>0</v>
      </c>
      <c r="L155" s="26">
        <f t="shared" si="73"/>
        <v>2000</v>
      </c>
    </row>
    <row r="156" spans="2:12" x14ac:dyDescent="0.25">
      <c r="B156" s="8">
        <v>6631</v>
      </c>
      <c r="C156" s="8" t="s">
        <v>119</v>
      </c>
      <c r="D156" s="26"/>
      <c r="E156" s="26"/>
      <c r="F156" s="26"/>
      <c r="G156" s="26"/>
      <c r="H156" s="26"/>
      <c r="I156" s="26">
        <v>2000</v>
      </c>
      <c r="J156" s="26"/>
      <c r="K156" s="26"/>
      <c r="L156" s="26">
        <f>SUM(D156:K156)</f>
        <v>2000</v>
      </c>
    </row>
    <row r="157" spans="2:12" x14ac:dyDescent="0.25">
      <c r="B157" s="8">
        <v>6632</v>
      </c>
      <c r="C157" s="8" t="s">
        <v>120</v>
      </c>
      <c r="D157" s="27"/>
      <c r="E157" s="27"/>
      <c r="F157" s="27"/>
      <c r="G157" s="27"/>
      <c r="H157" s="27"/>
      <c r="I157" s="26"/>
      <c r="J157" s="27"/>
      <c r="K157" s="27"/>
      <c r="L157" s="26">
        <f>SUM(D157:K157)</f>
        <v>0</v>
      </c>
    </row>
    <row r="158" spans="2:12" x14ac:dyDescent="0.25">
      <c r="B158" s="8">
        <v>67</v>
      </c>
      <c r="C158" s="18" t="s">
        <v>121</v>
      </c>
      <c r="D158" s="25">
        <f>D159</f>
        <v>766968</v>
      </c>
      <c r="E158" s="25">
        <f>E159+E162</f>
        <v>0</v>
      </c>
      <c r="F158" s="25">
        <f t="shared" ref="F158:L158" si="74">F159+F162</f>
        <v>0</v>
      </c>
      <c r="G158" s="25">
        <f t="shared" si="74"/>
        <v>0</v>
      </c>
      <c r="H158" s="25">
        <f t="shared" si="74"/>
        <v>0</v>
      </c>
      <c r="I158" s="25">
        <f t="shared" si="74"/>
        <v>0</v>
      </c>
      <c r="J158" s="25">
        <f t="shared" si="74"/>
        <v>0</v>
      </c>
      <c r="K158" s="25">
        <f t="shared" si="74"/>
        <v>0</v>
      </c>
      <c r="L158" s="25">
        <f t="shared" si="74"/>
        <v>766968</v>
      </c>
    </row>
    <row r="159" spans="2:12" x14ac:dyDescent="0.25">
      <c r="B159" s="8">
        <v>671</v>
      </c>
      <c r="C159" s="18" t="s">
        <v>121</v>
      </c>
      <c r="D159" s="26">
        <v>766968</v>
      </c>
      <c r="E159" s="26">
        <v>0</v>
      </c>
      <c r="F159" s="26"/>
      <c r="G159" s="26"/>
      <c r="H159" s="26"/>
      <c r="I159" s="26"/>
      <c r="J159" s="26"/>
      <c r="K159" s="26"/>
      <c r="L159" s="26">
        <f>SUM(D159:K159)</f>
        <v>766968</v>
      </c>
    </row>
    <row r="160" spans="2:12" x14ac:dyDescent="0.25">
      <c r="B160" s="8">
        <v>6711</v>
      </c>
      <c r="C160" s="8" t="s">
        <v>122</v>
      </c>
      <c r="D160" s="26">
        <v>766968</v>
      </c>
      <c r="E160" s="26">
        <v>0</v>
      </c>
      <c r="F160" s="26"/>
      <c r="G160" s="26"/>
      <c r="H160" s="26"/>
      <c r="I160" s="26"/>
      <c r="J160" s="26"/>
      <c r="K160" s="26"/>
      <c r="L160" s="26">
        <f>SUM(D160:K160)</f>
        <v>766968</v>
      </c>
    </row>
    <row r="161" spans="2:12" x14ac:dyDescent="0.25">
      <c r="B161" s="8">
        <v>67111</v>
      </c>
      <c r="C161" s="8" t="s">
        <v>122</v>
      </c>
      <c r="D161" s="26">
        <v>766968</v>
      </c>
      <c r="E161" s="26">
        <v>0</v>
      </c>
      <c r="F161" s="26"/>
      <c r="G161" s="26"/>
      <c r="H161" s="26"/>
      <c r="I161" s="26"/>
      <c r="J161" s="26"/>
      <c r="K161" s="26"/>
      <c r="L161" s="26">
        <f>SUM(D161:K161)</f>
        <v>766968</v>
      </c>
    </row>
    <row r="162" spans="2:12" ht="24.75" x14ac:dyDescent="0.25">
      <c r="B162" s="8">
        <v>6712</v>
      </c>
      <c r="C162" s="20" t="s">
        <v>123</v>
      </c>
      <c r="D162" s="26"/>
      <c r="E162" s="26"/>
      <c r="F162" s="26"/>
      <c r="G162" s="26"/>
      <c r="H162" s="26"/>
      <c r="I162" s="26"/>
      <c r="J162" s="26"/>
      <c r="K162" s="26"/>
      <c r="L162" s="26"/>
    </row>
    <row r="163" spans="2:12" x14ac:dyDescent="0.25">
      <c r="B163" s="8"/>
      <c r="C163" s="20"/>
      <c r="D163" s="26"/>
      <c r="E163" s="26"/>
      <c r="F163" s="26"/>
      <c r="G163" s="26"/>
      <c r="H163" s="26"/>
      <c r="I163" s="26"/>
      <c r="J163" s="26"/>
      <c r="K163" s="26"/>
      <c r="L163" s="26"/>
    </row>
    <row r="164" spans="2:12" x14ac:dyDescent="0.25">
      <c r="B164" s="7">
        <v>68</v>
      </c>
      <c r="C164" s="17" t="s">
        <v>144</v>
      </c>
      <c r="D164" s="26">
        <f>D165</f>
        <v>0</v>
      </c>
      <c r="E164" s="26">
        <f t="shared" ref="E164:G164" si="75">E165</f>
        <v>0</v>
      </c>
      <c r="F164" s="26">
        <f t="shared" si="75"/>
        <v>0</v>
      </c>
      <c r="G164" s="26">
        <f t="shared" si="75"/>
        <v>0</v>
      </c>
      <c r="H164" s="26">
        <f t="shared" ref="H164" si="76">H165</f>
        <v>0</v>
      </c>
      <c r="I164" s="26">
        <f t="shared" ref="I164" si="77">I165</f>
        <v>0</v>
      </c>
      <c r="J164" s="26">
        <f t="shared" ref="J164" si="78">J165</f>
        <v>0</v>
      </c>
      <c r="K164" s="26">
        <f t="shared" ref="K164" si="79">K165</f>
        <v>0</v>
      </c>
      <c r="L164" s="26">
        <f t="shared" ref="L164" si="80">L165</f>
        <v>0</v>
      </c>
    </row>
    <row r="165" spans="2:12" x14ac:dyDescent="0.25">
      <c r="B165" s="8">
        <v>683</v>
      </c>
      <c r="C165" s="20" t="s">
        <v>144</v>
      </c>
      <c r="D165" s="26"/>
      <c r="E165" s="26"/>
      <c r="F165" s="26"/>
      <c r="G165" s="26">
        <v>0</v>
      </c>
      <c r="H165" s="26"/>
      <c r="I165" s="26"/>
      <c r="J165" s="26"/>
      <c r="K165" s="26"/>
      <c r="L165" s="26">
        <f t="shared" ref="L165:L172" si="81">SUM(D165:K165)</f>
        <v>0</v>
      </c>
    </row>
    <row r="166" spans="2:12" x14ac:dyDescent="0.25">
      <c r="B166" s="8">
        <v>6831</v>
      </c>
      <c r="C166" s="20" t="s">
        <v>144</v>
      </c>
      <c r="D166" s="26"/>
      <c r="E166" s="26"/>
      <c r="F166" s="26"/>
      <c r="G166" s="26">
        <v>0</v>
      </c>
      <c r="H166" s="26"/>
      <c r="I166" s="26"/>
      <c r="J166" s="26"/>
      <c r="K166" s="26"/>
      <c r="L166" s="26">
        <f t="shared" si="81"/>
        <v>0</v>
      </c>
    </row>
    <row r="167" spans="2:12" x14ac:dyDescent="0.25">
      <c r="D167" s="27"/>
      <c r="E167" s="27"/>
      <c r="F167" s="27"/>
      <c r="G167" s="27"/>
      <c r="H167" s="27"/>
      <c r="I167" s="27"/>
      <c r="J167" s="27"/>
      <c r="K167" s="27"/>
      <c r="L167" s="26">
        <f t="shared" si="81"/>
        <v>0</v>
      </c>
    </row>
    <row r="168" spans="2:12" x14ac:dyDescent="0.25">
      <c r="B168" s="12">
        <v>7</v>
      </c>
      <c r="C168" s="7" t="s">
        <v>125</v>
      </c>
      <c r="D168" s="25">
        <f>D169</f>
        <v>0</v>
      </c>
      <c r="E168" s="25">
        <f t="shared" ref="E168:K169" si="82">E169</f>
        <v>0</v>
      </c>
      <c r="F168" s="25">
        <f t="shared" si="82"/>
        <v>0</v>
      </c>
      <c r="G168" s="25">
        <v>0</v>
      </c>
      <c r="H168" s="25">
        <f t="shared" si="82"/>
        <v>0</v>
      </c>
      <c r="I168" s="25">
        <f t="shared" si="82"/>
        <v>0</v>
      </c>
      <c r="J168" s="25">
        <f t="shared" si="82"/>
        <v>550</v>
      </c>
      <c r="K168" s="25">
        <f t="shared" si="82"/>
        <v>0</v>
      </c>
      <c r="L168" s="26">
        <f t="shared" si="81"/>
        <v>550</v>
      </c>
    </row>
    <row r="169" spans="2:12" x14ac:dyDescent="0.25">
      <c r="B169" s="12">
        <v>72</v>
      </c>
      <c r="C169" s="18" t="s">
        <v>126</v>
      </c>
      <c r="D169" s="25">
        <f>D170</f>
        <v>0</v>
      </c>
      <c r="E169" s="25">
        <f t="shared" si="82"/>
        <v>0</v>
      </c>
      <c r="F169" s="25">
        <f t="shared" si="82"/>
        <v>0</v>
      </c>
      <c r="G169" s="25">
        <f t="shared" si="82"/>
        <v>0</v>
      </c>
      <c r="H169" s="25">
        <f t="shared" si="82"/>
        <v>0</v>
      </c>
      <c r="I169" s="25">
        <f t="shared" si="82"/>
        <v>0</v>
      </c>
      <c r="J169" s="25">
        <f t="shared" si="82"/>
        <v>550</v>
      </c>
      <c r="K169" s="25">
        <f t="shared" si="82"/>
        <v>0</v>
      </c>
      <c r="L169" s="26">
        <f t="shared" si="81"/>
        <v>550</v>
      </c>
    </row>
    <row r="170" spans="2:12" x14ac:dyDescent="0.25">
      <c r="B170" s="7">
        <v>721</v>
      </c>
      <c r="C170" t="s">
        <v>127</v>
      </c>
      <c r="D170" s="26">
        <f>SUM(D171:D174)</f>
        <v>0</v>
      </c>
      <c r="E170" s="26">
        <f t="shared" ref="E170:K170" si="83">SUM(E171:E174)</f>
        <v>0</v>
      </c>
      <c r="F170" s="26">
        <f t="shared" si="83"/>
        <v>0</v>
      </c>
      <c r="G170" s="26">
        <f t="shared" si="83"/>
        <v>0</v>
      </c>
      <c r="H170" s="26">
        <f t="shared" si="83"/>
        <v>0</v>
      </c>
      <c r="I170" s="26">
        <f t="shared" si="83"/>
        <v>0</v>
      </c>
      <c r="J170" s="26">
        <f t="shared" si="83"/>
        <v>550</v>
      </c>
      <c r="K170" s="26">
        <f t="shared" si="83"/>
        <v>0</v>
      </c>
      <c r="L170" s="26">
        <f t="shared" si="81"/>
        <v>550</v>
      </c>
    </row>
    <row r="171" spans="2:12" x14ac:dyDescent="0.25">
      <c r="B171" s="8">
        <v>7211</v>
      </c>
      <c r="C171" s="8" t="s">
        <v>124</v>
      </c>
      <c r="D171" s="26"/>
      <c r="E171" s="26"/>
      <c r="F171" s="26"/>
      <c r="G171" s="26"/>
      <c r="H171" s="26">
        <v>0</v>
      </c>
      <c r="I171" s="26"/>
      <c r="J171" s="26">
        <v>550</v>
      </c>
      <c r="K171" s="26"/>
      <c r="L171" s="26">
        <f t="shared" si="81"/>
        <v>550</v>
      </c>
    </row>
    <row r="172" spans="2:12" x14ac:dyDescent="0.25">
      <c r="B172" s="8">
        <v>7212</v>
      </c>
      <c r="C172" s="8" t="s">
        <v>148</v>
      </c>
      <c r="D172" s="26"/>
      <c r="E172" s="26"/>
      <c r="F172" s="26"/>
      <c r="G172" s="26"/>
      <c r="H172" s="26"/>
      <c r="I172" s="26"/>
      <c r="J172" s="26">
        <v>0</v>
      </c>
      <c r="K172" s="26"/>
      <c r="L172" s="26">
        <f t="shared" si="81"/>
        <v>0</v>
      </c>
    </row>
    <row r="173" spans="2:12" x14ac:dyDescent="0.25">
      <c r="B173">
        <v>722</v>
      </c>
      <c r="C173" s="8" t="s">
        <v>128</v>
      </c>
      <c r="D173" s="26"/>
      <c r="E173" s="26"/>
      <c r="F173" s="26"/>
      <c r="G173" s="26"/>
      <c r="H173" s="26"/>
      <c r="I173" s="26"/>
      <c r="J173" s="26">
        <v>0</v>
      </c>
      <c r="K173" s="26"/>
      <c r="L173" s="26"/>
    </row>
    <row r="174" spans="2:12" x14ac:dyDescent="0.25">
      <c r="B174">
        <v>723</v>
      </c>
      <c r="C174" s="8" t="s">
        <v>129</v>
      </c>
      <c r="D174" s="26"/>
      <c r="E174" s="26"/>
      <c r="F174" s="26"/>
      <c r="G174" s="26"/>
      <c r="H174" s="26"/>
      <c r="I174" s="26"/>
      <c r="J174" s="26"/>
      <c r="K174" s="26"/>
      <c r="L174" s="26">
        <f>SUM(D173:K173)</f>
        <v>0</v>
      </c>
    </row>
    <row r="175" spans="2:12" x14ac:dyDescent="0.25">
      <c r="D175" s="27"/>
      <c r="E175" s="27"/>
      <c r="F175" s="27"/>
      <c r="G175" s="27"/>
      <c r="H175" s="27"/>
      <c r="I175" s="27"/>
      <c r="J175" s="27"/>
      <c r="K175" s="27"/>
      <c r="L175" s="26">
        <f>SUM(D174:K174)</f>
        <v>0</v>
      </c>
    </row>
    <row r="176" spans="2:12" x14ac:dyDescent="0.25">
      <c r="B176">
        <v>8</v>
      </c>
      <c r="C176" s="18" t="s">
        <v>130</v>
      </c>
      <c r="D176" s="27"/>
      <c r="E176" s="27"/>
      <c r="F176" s="27"/>
      <c r="G176" s="27"/>
      <c r="H176" s="27"/>
      <c r="I176" s="27"/>
      <c r="J176" s="27"/>
      <c r="K176" s="27"/>
      <c r="L176" s="26">
        <f>SUM(D175:K175)</f>
        <v>0</v>
      </c>
    </row>
    <row r="177" spans="3:12" x14ac:dyDescent="0.25">
      <c r="C177" s="6" t="s">
        <v>131</v>
      </c>
      <c r="D177" s="27"/>
      <c r="E177" s="27"/>
      <c r="F177" s="27"/>
      <c r="G177" s="27"/>
      <c r="H177" s="27"/>
      <c r="I177" s="27"/>
      <c r="J177" s="27"/>
      <c r="K177" s="27"/>
      <c r="L177" s="26">
        <f>SUM(D176:K176)</f>
        <v>0</v>
      </c>
    </row>
    <row r="178" spans="3:12" x14ac:dyDescent="0.25">
      <c r="C178" s="8" t="s">
        <v>156</v>
      </c>
      <c r="D178" s="26">
        <f t="shared" ref="D178:J178" si="84">D116</f>
        <v>766968</v>
      </c>
      <c r="E178" s="26">
        <f t="shared" si="84"/>
        <v>9135273.5199999996</v>
      </c>
      <c r="F178" s="26">
        <f t="shared" si="84"/>
        <v>230200</v>
      </c>
      <c r="G178" s="26">
        <f t="shared" si="84"/>
        <v>60</v>
      </c>
      <c r="H178" s="26">
        <f t="shared" si="84"/>
        <v>953557.45</v>
      </c>
      <c r="I178" s="26">
        <f t="shared" si="84"/>
        <v>2000</v>
      </c>
      <c r="J178" s="26">
        <f t="shared" si="84"/>
        <v>550</v>
      </c>
      <c r="K178" s="26"/>
      <c r="L178" s="26">
        <f>SUM(D178:K178)</f>
        <v>11088608.969999999</v>
      </c>
    </row>
    <row r="179" spans="3:12" x14ac:dyDescent="0.25">
      <c r="C179" s="8" t="s">
        <v>157</v>
      </c>
      <c r="D179" s="33"/>
      <c r="E179" s="33"/>
      <c r="F179" s="33"/>
      <c r="G179" s="33"/>
      <c r="H179" s="33"/>
      <c r="I179" s="33"/>
      <c r="J179" s="33"/>
      <c r="K179" s="33"/>
      <c r="L179" s="33"/>
    </row>
    <row r="180" spans="3:12" x14ac:dyDescent="0.25">
      <c r="C180" s="7" t="s">
        <v>155</v>
      </c>
      <c r="D180" s="33">
        <f>SUM(D178+D179)</f>
        <v>766968</v>
      </c>
      <c r="E180" s="33">
        <f>SUM(E178+E179)</f>
        <v>9135273.5199999996</v>
      </c>
      <c r="F180" s="33">
        <f t="shared" ref="F180:J180" si="85">SUM(F178+F179)</f>
        <v>230200</v>
      </c>
      <c r="G180" s="33">
        <f t="shared" si="85"/>
        <v>60</v>
      </c>
      <c r="H180" s="33">
        <f t="shared" si="85"/>
        <v>953557.45</v>
      </c>
      <c r="I180" s="33">
        <f t="shared" si="85"/>
        <v>2000</v>
      </c>
      <c r="J180" s="33">
        <f t="shared" si="85"/>
        <v>550</v>
      </c>
      <c r="K180" s="33"/>
      <c r="L180" s="28">
        <f>SUM(D180:K180)</f>
        <v>11088608.969999999</v>
      </c>
    </row>
    <row r="181" spans="3:12" x14ac:dyDescent="0.25">
      <c r="C181" s="7" t="s">
        <v>134</v>
      </c>
      <c r="D181" s="26">
        <f>D6</f>
        <v>766968.00000000012</v>
      </c>
      <c r="E181" s="26">
        <f>E6</f>
        <v>9135273.5199999996</v>
      </c>
      <c r="F181" s="26">
        <f t="shared" ref="F181:L181" si="86">F6</f>
        <v>230200</v>
      </c>
      <c r="G181" s="26">
        <f t="shared" si="86"/>
        <v>60</v>
      </c>
      <c r="H181" s="26">
        <f t="shared" si="86"/>
        <v>953557.45</v>
      </c>
      <c r="I181" s="26">
        <f t="shared" si="86"/>
        <v>2000</v>
      </c>
      <c r="J181" s="26">
        <f t="shared" si="86"/>
        <v>550</v>
      </c>
      <c r="K181" s="26"/>
      <c r="L181" s="26">
        <f t="shared" si="86"/>
        <v>11088608.970000001</v>
      </c>
    </row>
    <row r="182" spans="3:12" x14ac:dyDescent="0.25">
      <c r="C182" s="8"/>
      <c r="D182" s="33"/>
      <c r="E182" s="33"/>
      <c r="F182" s="33"/>
      <c r="G182" s="33"/>
      <c r="H182" s="33"/>
      <c r="I182" s="33"/>
      <c r="J182" s="33"/>
      <c r="K182" s="33"/>
      <c r="L182" s="33"/>
    </row>
    <row r="183" spans="3:12" x14ac:dyDescent="0.25">
      <c r="C183" t="s">
        <v>159</v>
      </c>
      <c r="D183" s="27"/>
      <c r="E183" s="27"/>
      <c r="F183" s="27"/>
      <c r="G183" s="27"/>
      <c r="H183" s="27"/>
      <c r="I183" s="27"/>
      <c r="J183" s="27"/>
      <c r="K183" s="27"/>
      <c r="L183" s="27"/>
    </row>
    <row r="186" spans="3:12" x14ac:dyDescent="0.25">
      <c r="C186" t="s">
        <v>153</v>
      </c>
      <c r="I186" t="s">
        <v>133</v>
      </c>
    </row>
    <row r="188" spans="3:12" x14ac:dyDescent="0.25">
      <c r="C188" t="s">
        <v>154</v>
      </c>
      <c r="I188" t="s">
        <v>150</v>
      </c>
    </row>
  </sheetData>
  <mergeCells count="12">
    <mergeCell ref="B116:C116"/>
    <mergeCell ref="B1:C1"/>
    <mergeCell ref="D1:L1"/>
    <mergeCell ref="B6:C6"/>
    <mergeCell ref="B3:L3"/>
    <mergeCell ref="D4:F4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skola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denis</cp:lastModifiedBy>
  <cp:lastPrinted>2021-10-19T10:03:00Z</cp:lastPrinted>
  <dcterms:created xsi:type="dcterms:W3CDTF">2013-11-07T07:17:48Z</dcterms:created>
  <dcterms:modified xsi:type="dcterms:W3CDTF">2021-12-15T12:44:23Z</dcterms:modified>
</cp:coreProperties>
</file>